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R32" i="2" l="1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T7" i="2"/>
  <c r="T6" i="2"/>
  <c r="T5" i="2"/>
  <c r="T4" i="2"/>
  <c r="A4" i="2"/>
  <c r="A5" i="2" s="1"/>
  <c r="A6" i="2" s="1"/>
  <c r="T3" i="2"/>
  <c r="T21" i="2" s="1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T7" i="4"/>
  <c r="T6" i="4"/>
  <c r="T5" i="4"/>
  <c r="T4" i="4"/>
  <c r="A4" i="4"/>
  <c r="A5" i="4" s="1"/>
  <c r="A6" i="4" s="1"/>
  <c r="T3" i="4"/>
  <c r="T21" i="4" s="1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D32" i="3"/>
  <c r="D31" i="3"/>
  <c r="D30" i="3"/>
  <c r="D29" i="3"/>
  <c r="D28" i="3"/>
  <c r="D27" i="3"/>
  <c r="D26" i="3"/>
  <c r="D25" i="3"/>
  <c r="D24" i="3"/>
  <c r="D23" i="3"/>
  <c r="D22" i="3"/>
  <c r="D21" i="3"/>
  <c r="T21" i="3"/>
  <c r="T7" i="3"/>
  <c r="D25" i="2" l="1"/>
  <c r="D34" i="2" s="1"/>
  <c r="F25" i="2"/>
  <c r="F34" i="2" s="1"/>
  <c r="H25" i="2"/>
  <c r="H34" i="2" s="1"/>
  <c r="J25" i="2"/>
  <c r="J34" i="2" s="1"/>
  <c r="L25" i="2"/>
  <c r="L34" i="2" s="1"/>
  <c r="N25" i="2"/>
  <c r="N34" i="2" s="1"/>
  <c r="P25" i="2"/>
  <c r="P34" i="2" s="1"/>
  <c r="R25" i="2"/>
  <c r="R34" i="2" s="1"/>
  <c r="D33" i="2"/>
  <c r="F33" i="2"/>
  <c r="H33" i="2"/>
  <c r="J33" i="2"/>
  <c r="L33" i="2"/>
  <c r="N33" i="2"/>
  <c r="P33" i="2"/>
  <c r="R33" i="2"/>
  <c r="G34" i="2"/>
  <c r="K34" i="2"/>
  <c r="E25" i="2"/>
  <c r="E33" i="2" s="1"/>
  <c r="G25" i="2"/>
  <c r="G33" i="2" s="1"/>
  <c r="I25" i="2"/>
  <c r="I33" i="2" s="1"/>
  <c r="K25" i="2"/>
  <c r="K33" i="2" s="1"/>
  <c r="M25" i="2"/>
  <c r="M33" i="2" s="1"/>
  <c r="O25" i="2"/>
  <c r="O34" i="2" s="1"/>
  <c r="Q25" i="2"/>
  <c r="Q33" i="2" s="1"/>
  <c r="D25" i="4"/>
  <c r="D34" i="4" s="1"/>
  <c r="F25" i="4"/>
  <c r="F34" i="4" s="1"/>
  <c r="H25" i="4"/>
  <c r="H34" i="4" s="1"/>
  <c r="J25" i="4"/>
  <c r="J34" i="4" s="1"/>
  <c r="L25" i="4"/>
  <c r="L34" i="4" s="1"/>
  <c r="N25" i="4"/>
  <c r="N34" i="4" s="1"/>
  <c r="P25" i="4"/>
  <c r="P34" i="4" s="1"/>
  <c r="R25" i="4"/>
  <c r="R34" i="4" s="1"/>
  <c r="D33" i="4"/>
  <c r="F33" i="4"/>
  <c r="H33" i="4"/>
  <c r="J33" i="4"/>
  <c r="L33" i="4"/>
  <c r="N33" i="4"/>
  <c r="P33" i="4"/>
  <c r="R33" i="4"/>
  <c r="E25" i="4"/>
  <c r="E33" i="4" s="1"/>
  <c r="G25" i="4"/>
  <c r="G33" i="4" s="1"/>
  <c r="I25" i="4"/>
  <c r="I33" i="4" s="1"/>
  <c r="K25" i="4"/>
  <c r="K33" i="4" s="1"/>
  <c r="M25" i="4"/>
  <c r="M33" i="4" s="1"/>
  <c r="O25" i="4"/>
  <c r="O33" i="4" s="1"/>
  <c r="Q25" i="4"/>
  <c r="Q33" i="4" s="1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T6" i="3"/>
  <c r="T5" i="3"/>
  <c r="T4" i="3"/>
  <c r="A4" i="3"/>
  <c r="A5" i="3" s="1"/>
  <c r="A6" i="3" s="1"/>
  <c r="T3" i="3"/>
  <c r="K34" i="4" l="1"/>
  <c r="Q34" i="2"/>
  <c r="M34" i="2"/>
  <c r="I34" i="2"/>
  <c r="E34" i="2"/>
  <c r="O33" i="2"/>
  <c r="O34" i="4"/>
  <c r="G34" i="4"/>
  <c r="Q34" i="4"/>
  <c r="M34" i="4"/>
  <c r="I34" i="4"/>
  <c r="E34" i="4"/>
  <c r="G34" i="3"/>
  <c r="O33" i="1"/>
  <c r="O32" i="1"/>
  <c r="E33" i="1"/>
  <c r="F33" i="1"/>
  <c r="G33" i="1"/>
  <c r="H33" i="1"/>
  <c r="I33" i="1"/>
  <c r="J33" i="1"/>
  <c r="K33" i="1"/>
  <c r="L33" i="1"/>
  <c r="M33" i="1"/>
  <c r="N33" i="1"/>
  <c r="P33" i="1"/>
  <c r="Q33" i="1"/>
  <c r="R33" i="1"/>
  <c r="D33" i="1"/>
  <c r="E32" i="1"/>
  <c r="F32" i="1"/>
  <c r="G32" i="1"/>
  <c r="H32" i="1"/>
  <c r="I32" i="1"/>
  <c r="J32" i="1"/>
  <c r="K32" i="1"/>
  <c r="L32" i="1"/>
  <c r="M32" i="1"/>
  <c r="N32" i="1"/>
  <c r="P32" i="1"/>
  <c r="Q32" i="1"/>
  <c r="R32" i="1"/>
  <c r="D32" i="1"/>
  <c r="T13" i="1"/>
  <c r="T17" i="1"/>
  <c r="T12" i="1"/>
  <c r="T5" i="1"/>
  <c r="T4" i="1"/>
  <c r="T6" i="1"/>
  <c r="T7" i="1"/>
  <c r="T8" i="1"/>
  <c r="T9" i="1"/>
  <c r="T10" i="1"/>
  <c r="T11" i="1"/>
  <c r="T14" i="1"/>
  <c r="T15" i="1"/>
  <c r="T16" i="1"/>
  <c r="T18" i="1"/>
  <c r="T19" i="1"/>
  <c r="T3" i="1"/>
  <c r="T20" i="1" s="1"/>
  <c r="D34" i="3" l="1"/>
  <c r="H33" i="3"/>
  <c r="H34" i="3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I34" i="3" l="1"/>
  <c r="I33" i="3"/>
  <c r="G33" i="3" l="1"/>
  <c r="E34" i="3"/>
  <c r="J33" i="3"/>
  <c r="J34" i="3"/>
  <c r="F34" i="3" l="1"/>
  <c r="K34" i="3"/>
  <c r="K33" i="3"/>
  <c r="L33" i="3" l="1"/>
  <c r="L34" i="3"/>
  <c r="D33" i="3" l="1"/>
  <c r="M34" i="3"/>
  <c r="M33" i="3"/>
  <c r="N33" i="3" l="1"/>
  <c r="N34" i="3"/>
  <c r="O34" i="3" l="1"/>
  <c r="O33" i="3"/>
  <c r="E33" i="3" l="1"/>
  <c r="F33" i="3"/>
  <c r="P33" i="3"/>
  <c r="P34" i="3"/>
  <c r="Q34" i="3" l="1"/>
  <c r="Q33" i="3"/>
  <c r="R34" i="3" l="1"/>
  <c r="R33" i="3"/>
</calcChain>
</file>

<file path=xl/sharedStrings.xml><?xml version="1.0" encoding="utf-8"?>
<sst xmlns="http://schemas.openxmlformats.org/spreadsheetml/2006/main" count="290" uniqueCount="56">
  <si>
    <t>Бабій Дмитро</t>
  </si>
  <si>
    <t>Борщевський Кирило</t>
  </si>
  <si>
    <t>Волосюк Олена</t>
  </si>
  <si>
    <t>Гур'янова Валентина</t>
  </si>
  <si>
    <t>Златогорський Богдан</t>
  </si>
  <si>
    <t>Капітонов Василь</t>
  </si>
  <si>
    <t>Кащеєв Олександр</t>
  </si>
  <si>
    <t>Качконоженко Валерій</t>
  </si>
  <si>
    <t>Косован Сергій</t>
  </si>
  <si>
    <t>Кравець Микита</t>
  </si>
  <si>
    <t>Москаленко Лілія</t>
  </si>
  <si>
    <t>Ольшевський Станіслав</t>
  </si>
  <si>
    <t>Партасов Руслан</t>
  </si>
  <si>
    <t>Путініка Валентина</t>
  </si>
  <si>
    <t>Твердохліб Олександра</t>
  </si>
  <si>
    <t>Чебарь Микола</t>
  </si>
  <si>
    <t>Шойко Михайло</t>
  </si>
  <si>
    <t>Прізвище Ім'я учня</t>
  </si>
  <si>
    <t>№ п/п</t>
  </si>
  <si>
    <t>Українська мова</t>
  </si>
  <si>
    <t>Українська література</t>
  </si>
  <si>
    <t>Світова література</t>
  </si>
  <si>
    <t>Російська мова</t>
  </si>
  <si>
    <t>Англійська мова</t>
  </si>
  <si>
    <t>Історія</t>
  </si>
  <si>
    <t>Етика</t>
  </si>
  <si>
    <t>Математика</t>
  </si>
  <si>
    <t>Географія</t>
  </si>
  <si>
    <t>Природознавство</t>
  </si>
  <si>
    <t>Основи здоров'я</t>
  </si>
  <si>
    <t>Фізкультура</t>
  </si>
  <si>
    <t>Образотворче мистецтво</t>
  </si>
  <si>
    <t>Музика</t>
  </si>
  <si>
    <t>Трудове навчання</t>
  </si>
  <si>
    <t>Рейтинг</t>
  </si>
  <si>
    <t>Рівень</t>
  </si>
  <si>
    <t>Високий рівень</t>
  </si>
  <si>
    <t>Достатній рівень</t>
  </si>
  <si>
    <t>Середній рівень</t>
  </si>
  <si>
    <t>Початковий рівень</t>
  </si>
  <si>
    <t>Всього:</t>
  </si>
  <si>
    <t>ВР</t>
  </si>
  <si>
    <t>ДР</t>
  </si>
  <si>
    <t>СР</t>
  </si>
  <si>
    <t>ПР</t>
  </si>
  <si>
    <t xml:space="preserve">Середній бал </t>
  </si>
  <si>
    <t>Кількісний показник</t>
  </si>
  <si>
    <t>Якісний показник</t>
  </si>
  <si>
    <t>зар.</t>
  </si>
  <si>
    <t>Закерничний Олександр</t>
  </si>
  <si>
    <t>зар</t>
  </si>
  <si>
    <t>Середній бал</t>
  </si>
  <si>
    <t>класу</t>
  </si>
  <si>
    <r>
      <rPr>
        <b/>
        <sz val="16"/>
        <color rgb="FF7030A0"/>
        <rFont val="Times New Roman"/>
        <family val="1"/>
        <charset val="204"/>
      </rPr>
      <t>Звіт про успішність учнів 6-Б класу за І семестр 2011-2012 навчального року</t>
    </r>
    <r>
      <rPr>
        <sz val="16"/>
        <color rgb="FF7030A0"/>
        <rFont val="Times New Roman"/>
        <family val="1"/>
        <charset val="204"/>
      </rPr>
      <t xml:space="preserve">  (Класний керівник: Пачкова А.О.)</t>
    </r>
  </si>
  <si>
    <r>
      <rPr>
        <b/>
        <sz val="16"/>
        <color rgb="FF7030A0"/>
        <rFont val="Times New Roman"/>
        <family val="1"/>
        <charset val="204"/>
      </rPr>
      <t>Звіт про успішність учнів 6-Б класу за  2011-2012 н. р.</t>
    </r>
    <r>
      <rPr>
        <sz val="16"/>
        <color rgb="FF7030A0"/>
        <rFont val="Times New Roman"/>
        <family val="1"/>
        <charset val="204"/>
      </rPr>
      <t xml:space="preserve">  (Класний керівник: Пачкова А.О.)</t>
    </r>
  </si>
  <si>
    <r>
      <rPr>
        <b/>
        <sz val="16"/>
        <color rgb="FF7030A0"/>
        <rFont val="Times New Roman"/>
        <family val="1"/>
        <charset val="204"/>
      </rPr>
      <t>Звіт про успішність учнів __ класу за  20__-20__ н. р.</t>
    </r>
    <r>
      <rPr>
        <sz val="16"/>
        <color rgb="FF7030A0"/>
        <rFont val="Times New Roman"/>
        <family val="1"/>
        <charset val="204"/>
      </rPr>
      <t xml:space="preserve"> (Класний керівник: Пачкова А.О.)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</si>
</sst>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b/>
      <sz val="16"/>
      <color rgb="FF7030A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ECEE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textRotation="90" wrapText="1"/>
    </xf>
    <xf numFmtId="0" fontId="1" fillId="3" borderId="38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5" borderId="3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left" vertical="center"/>
    </xf>
    <xf numFmtId="0" fontId="1" fillId="8" borderId="51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left" vertical="center"/>
    </xf>
    <xf numFmtId="0" fontId="1" fillId="8" borderId="31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3" borderId="5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4EC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selection sqref="A1:U1"/>
    </sheetView>
  </sheetViews>
  <sheetFormatPr defaultRowHeight="18.75" x14ac:dyDescent="0.25"/>
  <cols>
    <col min="1" max="1" width="5.42578125" style="1" customWidth="1"/>
    <col min="2" max="2" width="21.85546875" style="1" customWidth="1"/>
    <col min="3" max="3" width="9.7109375" style="1" customWidth="1"/>
    <col min="4" max="21" width="6.7109375" style="1" customWidth="1"/>
    <col min="22" max="16384" width="9.140625" style="1"/>
  </cols>
  <sheetData>
    <row r="1" spans="1:21" s="41" customFormat="1" ht="21" thickBot="1" x14ac:dyDescent="0.3">
      <c r="A1" s="54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ht="87.75" customHeight="1" thickBot="1" x14ac:dyDescent="0.3">
      <c r="A2" s="45" t="s">
        <v>18</v>
      </c>
      <c r="B2" s="57" t="s">
        <v>17</v>
      </c>
      <c r="C2" s="58"/>
      <c r="D2" s="38" t="s">
        <v>19</v>
      </c>
      <c r="E2" s="31" t="s">
        <v>20</v>
      </c>
      <c r="F2" s="31" t="s">
        <v>21</v>
      </c>
      <c r="G2" s="31" t="s">
        <v>22</v>
      </c>
      <c r="H2" s="31" t="s">
        <v>23</v>
      </c>
      <c r="I2" s="31" t="s">
        <v>24</v>
      </c>
      <c r="J2" s="31" t="s">
        <v>25</v>
      </c>
      <c r="K2" s="31" t="s">
        <v>26</v>
      </c>
      <c r="L2" s="31" t="s">
        <v>27</v>
      </c>
      <c r="M2" s="31" t="s">
        <v>28</v>
      </c>
      <c r="N2" s="31" t="s">
        <v>29</v>
      </c>
      <c r="O2" s="31" t="s">
        <v>30</v>
      </c>
      <c r="P2" s="31" t="s">
        <v>31</v>
      </c>
      <c r="Q2" s="31" t="s">
        <v>32</v>
      </c>
      <c r="R2" s="39" t="s">
        <v>33</v>
      </c>
      <c r="S2" s="40" t="s">
        <v>35</v>
      </c>
      <c r="T2" s="32" t="s">
        <v>45</v>
      </c>
      <c r="U2" s="144" t="s">
        <v>34</v>
      </c>
    </row>
    <row r="3" spans="1:21" ht="19.5" thickBot="1" x14ac:dyDescent="0.3">
      <c r="A3" s="121">
        <v>1</v>
      </c>
      <c r="B3" s="122" t="s">
        <v>0</v>
      </c>
      <c r="C3" s="123"/>
      <c r="D3" s="124">
        <v>4</v>
      </c>
      <c r="E3" s="112">
        <v>5</v>
      </c>
      <c r="F3" s="112">
        <v>6</v>
      </c>
      <c r="G3" s="112">
        <v>5</v>
      </c>
      <c r="H3" s="112">
        <v>5</v>
      </c>
      <c r="I3" s="112">
        <v>3</v>
      </c>
      <c r="J3" s="112">
        <v>4</v>
      </c>
      <c r="K3" s="112">
        <v>7</v>
      </c>
      <c r="L3" s="112">
        <v>5</v>
      </c>
      <c r="M3" s="112">
        <v>5</v>
      </c>
      <c r="N3" s="112">
        <v>6</v>
      </c>
      <c r="O3" s="112">
        <v>6</v>
      </c>
      <c r="P3" s="112">
        <v>11</v>
      </c>
      <c r="Q3" s="112">
        <v>5</v>
      </c>
      <c r="R3" s="125">
        <v>11</v>
      </c>
      <c r="S3" s="49" t="s">
        <v>44</v>
      </c>
      <c r="T3" s="33">
        <f>(SUM(D3:R3))/15</f>
        <v>5.8666666666666663</v>
      </c>
      <c r="U3" s="34"/>
    </row>
    <row r="4" spans="1:21" ht="19.5" thickBot="1" x14ac:dyDescent="0.3">
      <c r="A4" s="20">
        <f>A3+1</f>
        <v>2</v>
      </c>
      <c r="B4" s="59" t="s">
        <v>1</v>
      </c>
      <c r="C4" s="60"/>
      <c r="D4" s="6">
        <v>3</v>
      </c>
      <c r="E4" s="7">
        <v>5</v>
      </c>
      <c r="F4" s="7">
        <v>4</v>
      </c>
      <c r="G4" s="7">
        <v>4</v>
      </c>
      <c r="H4" s="7">
        <v>3</v>
      </c>
      <c r="I4" s="7">
        <v>4</v>
      </c>
      <c r="J4" s="7">
        <v>4</v>
      </c>
      <c r="K4" s="7">
        <v>6</v>
      </c>
      <c r="L4" s="7">
        <v>4</v>
      </c>
      <c r="M4" s="7">
        <v>4</v>
      </c>
      <c r="N4" s="7">
        <v>5</v>
      </c>
      <c r="O4" s="7">
        <v>4</v>
      </c>
      <c r="P4" s="7">
        <v>8</v>
      </c>
      <c r="Q4" s="7">
        <v>6</v>
      </c>
      <c r="R4" s="8">
        <v>9</v>
      </c>
      <c r="S4" s="48" t="s">
        <v>44</v>
      </c>
      <c r="T4" s="33">
        <f t="shared" ref="T4:T19" si="0">(SUM(D4:R4))/15</f>
        <v>4.8666666666666663</v>
      </c>
      <c r="U4" s="35"/>
    </row>
    <row r="5" spans="1:21" ht="19.5" thickBot="1" x14ac:dyDescent="0.3">
      <c r="A5" s="134">
        <f t="shared" ref="A5:A18" si="1">A4+1</f>
        <v>3</v>
      </c>
      <c r="B5" s="135" t="s">
        <v>2</v>
      </c>
      <c r="C5" s="136"/>
      <c r="D5" s="137">
        <v>7</v>
      </c>
      <c r="E5" s="109">
        <v>8</v>
      </c>
      <c r="F5" s="109">
        <v>9</v>
      </c>
      <c r="G5" s="109">
        <v>8</v>
      </c>
      <c r="H5" s="109">
        <v>7</v>
      </c>
      <c r="I5" s="109">
        <v>8</v>
      </c>
      <c r="J5" s="109">
        <v>8</v>
      </c>
      <c r="K5" s="109">
        <v>7</v>
      </c>
      <c r="L5" s="109">
        <v>7</v>
      </c>
      <c r="M5" s="109">
        <v>6</v>
      </c>
      <c r="N5" s="109">
        <v>9</v>
      </c>
      <c r="O5" s="109" t="s">
        <v>48</v>
      </c>
      <c r="P5" s="109">
        <v>11</v>
      </c>
      <c r="Q5" s="109">
        <v>12</v>
      </c>
      <c r="R5" s="138">
        <v>11</v>
      </c>
      <c r="S5" s="53" t="s">
        <v>43</v>
      </c>
      <c r="T5" s="33">
        <f>(SUM(D5:R5))/14</f>
        <v>8.4285714285714288</v>
      </c>
      <c r="U5" s="35"/>
    </row>
    <row r="6" spans="1:21" ht="19.5" thickBot="1" x14ac:dyDescent="0.3">
      <c r="A6" s="20">
        <f t="shared" si="1"/>
        <v>4</v>
      </c>
      <c r="B6" s="59" t="s">
        <v>3</v>
      </c>
      <c r="C6" s="60"/>
      <c r="D6" s="6">
        <v>8</v>
      </c>
      <c r="E6" s="7">
        <v>8</v>
      </c>
      <c r="F6" s="7">
        <v>9</v>
      </c>
      <c r="G6" s="7">
        <v>7</v>
      </c>
      <c r="H6" s="7">
        <v>8</v>
      </c>
      <c r="I6" s="7">
        <v>10</v>
      </c>
      <c r="J6" s="7">
        <v>9</v>
      </c>
      <c r="K6" s="7">
        <v>8</v>
      </c>
      <c r="L6" s="7">
        <v>7</v>
      </c>
      <c r="M6" s="7">
        <v>8</v>
      </c>
      <c r="N6" s="7">
        <v>9</v>
      </c>
      <c r="O6" s="7">
        <v>8</v>
      </c>
      <c r="P6" s="7">
        <v>11</v>
      </c>
      <c r="Q6" s="7">
        <v>9</v>
      </c>
      <c r="R6" s="8">
        <v>10</v>
      </c>
      <c r="S6" s="47" t="s">
        <v>42</v>
      </c>
      <c r="T6" s="33">
        <f t="shared" si="0"/>
        <v>8.6</v>
      </c>
      <c r="U6" s="35"/>
    </row>
    <row r="7" spans="1:21" ht="19.5" thickBot="1" x14ac:dyDescent="0.3">
      <c r="A7" s="139">
        <f t="shared" si="1"/>
        <v>5</v>
      </c>
      <c r="B7" s="140" t="s">
        <v>4</v>
      </c>
      <c r="C7" s="141"/>
      <c r="D7" s="142">
        <v>6</v>
      </c>
      <c r="E7" s="106">
        <v>7</v>
      </c>
      <c r="F7" s="106">
        <v>6</v>
      </c>
      <c r="G7" s="106">
        <v>6</v>
      </c>
      <c r="H7" s="106">
        <v>7</v>
      </c>
      <c r="I7" s="106">
        <v>5</v>
      </c>
      <c r="J7" s="106">
        <v>6</v>
      </c>
      <c r="K7" s="106">
        <v>7</v>
      </c>
      <c r="L7" s="106">
        <v>7</v>
      </c>
      <c r="M7" s="106">
        <v>8</v>
      </c>
      <c r="N7" s="106">
        <v>7</v>
      </c>
      <c r="O7" s="106">
        <v>8</v>
      </c>
      <c r="P7" s="106">
        <v>11</v>
      </c>
      <c r="Q7" s="106">
        <v>8</v>
      </c>
      <c r="R7" s="143">
        <v>11</v>
      </c>
      <c r="S7" s="50" t="s">
        <v>43</v>
      </c>
      <c r="T7" s="33">
        <f t="shared" si="0"/>
        <v>7.333333333333333</v>
      </c>
      <c r="U7" s="36"/>
    </row>
    <row r="8" spans="1:21" ht="19.5" thickBot="1" x14ac:dyDescent="0.3">
      <c r="A8" s="19">
        <f t="shared" si="1"/>
        <v>6</v>
      </c>
      <c r="B8" s="61" t="s">
        <v>5</v>
      </c>
      <c r="C8" s="62"/>
      <c r="D8" s="2">
        <v>5</v>
      </c>
      <c r="E8" s="3">
        <v>5</v>
      </c>
      <c r="F8" s="3">
        <v>4</v>
      </c>
      <c r="G8" s="3">
        <v>4</v>
      </c>
      <c r="H8" s="3">
        <v>6</v>
      </c>
      <c r="I8" s="3">
        <v>4</v>
      </c>
      <c r="J8" s="3">
        <v>4</v>
      </c>
      <c r="K8" s="3">
        <v>6</v>
      </c>
      <c r="L8" s="3">
        <v>4</v>
      </c>
      <c r="M8" s="3">
        <v>9</v>
      </c>
      <c r="N8" s="3">
        <v>9</v>
      </c>
      <c r="O8" s="3">
        <v>6</v>
      </c>
      <c r="P8" s="3">
        <v>9</v>
      </c>
      <c r="Q8" s="3">
        <v>8</v>
      </c>
      <c r="R8" s="4">
        <v>9</v>
      </c>
      <c r="S8" s="52" t="s">
        <v>43</v>
      </c>
      <c r="T8" s="33">
        <f t="shared" si="0"/>
        <v>6.1333333333333337</v>
      </c>
      <c r="U8" s="34"/>
    </row>
    <row r="9" spans="1:21" ht="19.5" thickBot="1" x14ac:dyDescent="0.3">
      <c r="A9" s="134">
        <f t="shared" si="1"/>
        <v>7</v>
      </c>
      <c r="B9" s="135" t="s">
        <v>6</v>
      </c>
      <c r="C9" s="136"/>
      <c r="D9" s="137">
        <v>7</v>
      </c>
      <c r="E9" s="109">
        <v>8</v>
      </c>
      <c r="F9" s="109">
        <v>8</v>
      </c>
      <c r="G9" s="109">
        <v>6</v>
      </c>
      <c r="H9" s="109">
        <v>8</v>
      </c>
      <c r="I9" s="109">
        <v>7</v>
      </c>
      <c r="J9" s="109">
        <v>6</v>
      </c>
      <c r="K9" s="109">
        <v>8</v>
      </c>
      <c r="L9" s="109">
        <v>7</v>
      </c>
      <c r="M9" s="109">
        <v>8</v>
      </c>
      <c r="N9" s="109">
        <v>9</v>
      </c>
      <c r="O9" s="109">
        <v>8</v>
      </c>
      <c r="P9" s="109">
        <v>11</v>
      </c>
      <c r="Q9" s="109">
        <v>9</v>
      </c>
      <c r="R9" s="138">
        <v>11</v>
      </c>
      <c r="S9" s="53" t="s">
        <v>43</v>
      </c>
      <c r="T9" s="33">
        <f t="shared" si="0"/>
        <v>8.0666666666666664</v>
      </c>
      <c r="U9" s="35"/>
    </row>
    <row r="10" spans="1:21" ht="19.5" thickBot="1" x14ac:dyDescent="0.3">
      <c r="A10" s="20">
        <f t="shared" si="1"/>
        <v>8</v>
      </c>
      <c r="B10" s="59" t="s">
        <v>7</v>
      </c>
      <c r="C10" s="60"/>
      <c r="D10" s="6">
        <v>4</v>
      </c>
      <c r="E10" s="7">
        <v>4</v>
      </c>
      <c r="F10" s="7">
        <v>3</v>
      </c>
      <c r="G10" s="7">
        <v>3</v>
      </c>
      <c r="H10" s="7">
        <v>2</v>
      </c>
      <c r="I10" s="7">
        <v>3</v>
      </c>
      <c r="J10" s="7">
        <v>3</v>
      </c>
      <c r="K10" s="7">
        <v>4</v>
      </c>
      <c r="L10" s="7">
        <v>4</v>
      </c>
      <c r="M10" s="7">
        <v>3</v>
      </c>
      <c r="N10" s="7">
        <v>4</v>
      </c>
      <c r="O10" s="7">
        <v>6</v>
      </c>
      <c r="P10" s="7">
        <v>12</v>
      </c>
      <c r="Q10" s="7">
        <v>7</v>
      </c>
      <c r="R10" s="8">
        <v>11</v>
      </c>
      <c r="S10" s="48" t="s">
        <v>44</v>
      </c>
      <c r="T10" s="33">
        <f t="shared" si="0"/>
        <v>4.8666666666666663</v>
      </c>
      <c r="U10" s="35"/>
    </row>
    <row r="11" spans="1:21" ht="19.5" thickBot="1" x14ac:dyDescent="0.3">
      <c r="A11" s="134">
        <f t="shared" si="1"/>
        <v>9</v>
      </c>
      <c r="B11" s="135" t="s">
        <v>8</v>
      </c>
      <c r="C11" s="136"/>
      <c r="D11" s="137">
        <v>3</v>
      </c>
      <c r="E11" s="109">
        <v>4</v>
      </c>
      <c r="F11" s="109">
        <v>4</v>
      </c>
      <c r="G11" s="109">
        <v>5</v>
      </c>
      <c r="H11" s="109">
        <v>3</v>
      </c>
      <c r="I11" s="109">
        <v>3</v>
      </c>
      <c r="J11" s="109">
        <v>3</v>
      </c>
      <c r="K11" s="109">
        <v>4</v>
      </c>
      <c r="L11" s="109">
        <v>4</v>
      </c>
      <c r="M11" s="109">
        <v>6</v>
      </c>
      <c r="N11" s="109">
        <v>5</v>
      </c>
      <c r="O11" s="109">
        <v>6</v>
      </c>
      <c r="P11" s="109">
        <v>11</v>
      </c>
      <c r="Q11" s="109">
        <v>7</v>
      </c>
      <c r="R11" s="138">
        <v>11</v>
      </c>
      <c r="S11" s="48" t="s">
        <v>44</v>
      </c>
      <c r="T11" s="33">
        <f t="shared" si="0"/>
        <v>5.2666666666666666</v>
      </c>
      <c r="U11" s="35"/>
    </row>
    <row r="12" spans="1:21" ht="19.5" thickBot="1" x14ac:dyDescent="0.3">
      <c r="A12" s="21">
        <f t="shared" si="1"/>
        <v>10</v>
      </c>
      <c r="B12" s="63" t="s">
        <v>9</v>
      </c>
      <c r="C12" s="64"/>
      <c r="D12" s="10">
        <v>6</v>
      </c>
      <c r="E12" s="11">
        <v>7</v>
      </c>
      <c r="F12" s="11">
        <v>7</v>
      </c>
      <c r="G12" s="11">
        <v>8</v>
      </c>
      <c r="H12" s="11">
        <v>6</v>
      </c>
      <c r="I12" s="11">
        <v>5</v>
      </c>
      <c r="J12" s="11">
        <v>6</v>
      </c>
      <c r="K12" s="11">
        <v>6</v>
      </c>
      <c r="L12" s="11">
        <v>5</v>
      </c>
      <c r="M12" s="11">
        <v>6</v>
      </c>
      <c r="N12" s="11">
        <v>7</v>
      </c>
      <c r="O12" s="11" t="s">
        <v>48</v>
      </c>
      <c r="P12" s="11">
        <v>11</v>
      </c>
      <c r="Q12" s="11">
        <v>9</v>
      </c>
      <c r="R12" s="12">
        <v>11</v>
      </c>
      <c r="S12" s="50" t="s">
        <v>43</v>
      </c>
      <c r="T12" s="33">
        <f>(SUM(D12:R12))/14</f>
        <v>7.1428571428571432</v>
      </c>
      <c r="U12" s="36"/>
    </row>
    <row r="13" spans="1:21" ht="19.5" thickBot="1" x14ac:dyDescent="0.3">
      <c r="A13" s="121">
        <f t="shared" si="1"/>
        <v>11</v>
      </c>
      <c r="B13" s="122" t="s">
        <v>10</v>
      </c>
      <c r="C13" s="123"/>
      <c r="D13" s="124">
        <v>7</v>
      </c>
      <c r="E13" s="112">
        <v>8</v>
      </c>
      <c r="F13" s="112">
        <v>8</v>
      </c>
      <c r="G13" s="112">
        <v>8</v>
      </c>
      <c r="H13" s="112">
        <v>10</v>
      </c>
      <c r="I13" s="112">
        <v>7</v>
      </c>
      <c r="J13" s="112">
        <v>7</v>
      </c>
      <c r="K13" s="112">
        <v>7</v>
      </c>
      <c r="L13" s="112">
        <v>6</v>
      </c>
      <c r="M13" s="112">
        <v>7</v>
      </c>
      <c r="N13" s="112">
        <v>7</v>
      </c>
      <c r="O13" s="112" t="s">
        <v>48</v>
      </c>
      <c r="P13" s="112">
        <v>10</v>
      </c>
      <c r="Q13" s="112">
        <v>8</v>
      </c>
      <c r="R13" s="125">
        <v>10</v>
      </c>
      <c r="S13" s="52" t="s">
        <v>43</v>
      </c>
      <c r="T13" s="33">
        <f>(SUM(D13:R13))/14</f>
        <v>7.8571428571428568</v>
      </c>
      <c r="U13" s="34"/>
    </row>
    <row r="14" spans="1:21" ht="19.5" thickBot="1" x14ac:dyDescent="0.3">
      <c r="A14" s="20">
        <f t="shared" si="1"/>
        <v>12</v>
      </c>
      <c r="B14" s="59" t="s">
        <v>11</v>
      </c>
      <c r="C14" s="60"/>
      <c r="D14" s="6">
        <v>4</v>
      </c>
      <c r="E14" s="7">
        <v>4</v>
      </c>
      <c r="F14" s="7">
        <v>2</v>
      </c>
      <c r="G14" s="7">
        <v>3</v>
      </c>
      <c r="H14" s="7">
        <v>1</v>
      </c>
      <c r="I14" s="7">
        <v>3</v>
      </c>
      <c r="J14" s="7">
        <v>2</v>
      </c>
      <c r="K14" s="7">
        <v>2</v>
      </c>
      <c r="L14" s="7">
        <v>3</v>
      </c>
      <c r="M14" s="7">
        <v>3</v>
      </c>
      <c r="N14" s="7">
        <v>3</v>
      </c>
      <c r="O14" s="7">
        <v>4</v>
      </c>
      <c r="P14" s="7">
        <v>7</v>
      </c>
      <c r="Q14" s="7">
        <v>7</v>
      </c>
      <c r="R14" s="8">
        <v>7</v>
      </c>
      <c r="S14" s="48" t="s">
        <v>44</v>
      </c>
      <c r="T14" s="33">
        <f t="shared" si="0"/>
        <v>3.6666666666666665</v>
      </c>
      <c r="U14" s="35"/>
    </row>
    <row r="15" spans="1:21" ht="19.5" thickBot="1" x14ac:dyDescent="0.3">
      <c r="A15" s="134">
        <f>A14+1</f>
        <v>13</v>
      </c>
      <c r="B15" s="135" t="s">
        <v>12</v>
      </c>
      <c r="C15" s="136"/>
      <c r="D15" s="137">
        <v>9</v>
      </c>
      <c r="E15" s="109">
        <v>9</v>
      </c>
      <c r="F15" s="109">
        <v>9</v>
      </c>
      <c r="G15" s="109">
        <v>8</v>
      </c>
      <c r="H15" s="109">
        <v>9</v>
      </c>
      <c r="I15" s="109">
        <v>9</v>
      </c>
      <c r="J15" s="109">
        <v>8</v>
      </c>
      <c r="K15" s="109">
        <v>9</v>
      </c>
      <c r="L15" s="109">
        <v>9</v>
      </c>
      <c r="M15" s="109">
        <v>9</v>
      </c>
      <c r="N15" s="109">
        <v>9</v>
      </c>
      <c r="O15" s="109">
        <v>8</v>
      </c>
      <c r="P15" s="109">
        <v>10</v>
      </c>
      <c r="Q15" s="109">
        <v>10</v>
      </c>
      <c r="R15" s="138">
        <v>10</v>
      </c>
      <c r="S15" s="47" t="s">
        <v>42</v>
      </c>
      <c r="T15" s="33">
        <f t="shared" si="0"/>
        <v>9</v>
      </c>
      <c r="U15" s="35"/>
    </row>
    <row r="16" spans="1:21" ht="19.5" thickBot="1" x14ac:dyDescent="0.3">
      <c r="A16" s="20">
        <f t="shared" si="1"/>
        <v>14</v>
      </c>
      <c r="B16" s="59" t="s">
        <v>13</v>
      </c>
      <c r="C16" s="60"/>
      <c r="D16" s="6">
        <v>5</v>
      </c>
      <c r="E16" s="7">
        <v>4</v>
      </c>
      <c r="F16" s="7">
        <v>4</v>
      </c>
      <c r="G16" s="7">
        <v>4</v>
      </c>
      <c r="H16" s="7">
        <v>7</v>
      </c>
      <c r="I16" s="7">
        <v>5</v>
      </c>
      <c r="J16" s="7">
        <v>4</v>
      </c>
      <c r="K16" s="7">
        <v>4</v>
      </c>
      <c r="L16" s="7">
        <v>4</v>
      </c>
      <c r="M16" s="7">
        <v>8</v>
      </c>
      <c r="N16" s="7">
        <v>5</v>
      </c>
      <c r="O16" s="7">
        <v>3</v>
      </c>
      <c r="P16" s="7">
        <v>10</v>
      </c>
      <c r="Q16" s="7">
        <v>7</v>
      </c>
      <c r="R16" s="8">
        <v>10</v>
      </c>
      <c r="S16" s="48" t="s">
        <v>44</v>
      </c>
      <c r="T16" s="33">
        <f t="shared" si="0"/>
        <v>5.6</v>
      </c>
      <c r="U16" s="35"/>
    </row>
    <row r="17" spans="1:22" ht="19.5" thickBot="1" x14ac:dyDescent="0.3">
      <c r="A17" s="139">
        <f t="shared" si="1"/>
        <v>15</v>
      </c>
      <c r="B17" s="140" t="s">
        <v>14</v>
      </c>
      <c r="C17" s="141"/>
      <c r="D17" s="142">
        <v>8</v>
      </c>
      <c r="E17" s="106">
        <v>9</v>
      </c>
      <c r="F17" s="106">
        <v>10</v>
      </c>
      <c r="G17" s="106">
        <v>9</v>
      </c>
      <c r="H17" s="106">
        <v>10</v>
      </c>
      <c r="I17" s="106">
        <v>10</v>
      </c>
      <c r="J17" s="106">
        <v>8</v>
      </c>
      <c r="K17" s="106">
        <v>10</v>
      </c>
      <c r="L17" s="106">
        <v>9</v>
      </c>
      <c r="M17" s="106">
        <v>10</v>
      </c>
      <c r="N17" s="106">
        <v>10</v>
      </c>
      <c r="O17" s="106" t="s">
        <v>48</v>
      </c>
      <c r="P17" s="106">
        <v>12</v>
      </c>
      <c r="Q17" s="106">
        <v>12</v>
      </c>
      <c r="R17" s="143">
        <v>11</v>
      </c>
      <c r="S17" s="46" t="s">
        <v>42</v>
      </c>
      <c r="T17" s="33">
        <f>(SUM(D17:R17))/14</f>
        <v>9.8571428571428577</v>
      </c>
      <c r="U17" s="36"/>
    </row>
    <row r="18" spans="1:22" ht="19.5" thickBot="1" x14ac:dyDescent="0.3">
      <c r="A18" s="90">
        <f t="shared" si="1"/>
        <v>16</v>
      </c>
      <c r="B18" s="87" t="s">
        <v>15</v>
      </c>
      <c r="C18" s="88"/>
      <c r="D18" s="14">
        <v>4</v>
      </c>
      <c r="E18" s="15">
        <v>5</v>
      </c>
      <c r="F18" s="15">
        <v>4</v>
      </c>
      <c r="G18" s="15">
        <v>4</v>
      </c>
      <c r="H18" s="15">
        <v>6</v>
      </c>
      <c r="I18" s="15">
        <v>5</v>
      </c>
      <c r="J18" s="15">
        <v>4</v>
      </c>
      <c r="K18" s="15">
        <v>6</v>
      </c>
      <c r="L18" s="15">
        <v>5</v>
      </c>
      <c r="M18" s="15">
        <v>6</v>
      </c>
      <c r="N18" s="15">
        <v>5</v>
      </c>
      <c r="O18" s="15">
        <v>8</v>
      </c>
      <c r="P18" s="15">
        <v>12</v>
      </c>
      <c r="Q18" s="15">
        <v>7</v>
      </c>
      <c r="R18" s="16">
        <v>11</v>
      </c>
      <c r="S18" s="51" t="s">
        <v>43</v>
      </c>
      <c r="T18" s="33">
        <f t="shared" si="0"/>
        <v>6.1333333333333337</v>
      </c>
      <c r="U18" s="37"/>
    </row>
    <row r="19" spans="1:22" ht="19.5" thickBot="1" x14ac:dyDescent="0.3">
      <c r="A19" s="139">
        <f>A18+1</f>
        <v>17</v>
      </c>
      <c r="B19" s="140" t="s">
        <v>16</v>
      </c>
      <c r="C19" s="141"/>
      <c r="D19" s="142">
        <v>6</v>
      </c>
      <c r="E19" s="106">
        <v>7</v>
      </c>
      <c r="F19" s="106">
        <v>7</v>
      </c>
      <c r="G19" s="106">
        <v>6</v>
      </c>
      <c r="H19" s="106">
        <v>5</v>
      </c>
      <c r="I19" s="106">
        <v>6</v>
      </c>
      <c r="J19" s="106">
        <v>8</v>
      </c>
      <c r="K19" s="106">
        <v>5</v>
      </c>
      <c r="L19" s="106">
        <v>5</v>
      </c>
      <c r="M19" s="106">
        <v>8</v>
      </c>
      <c r="N19" s="106">
        <v>7</v>
      </c>
      <c r="O19" s="106">
        <v>6</v>
      </c>
      <c r="P19" s="106">
        <v>9</v>
      </c>
      <c r="Q19" s="106">
        <v>10</v>
      </c>
      <c r="R19" s="143">
        <v>11</v>
      </c>
      <c r="S19" s="50" t="s">
        <v>43</v>
      </c>
      <c r="T19" s="145">
        <f t="shared" si="0"/>
        <v>7.0666666666666664</v>
      </c>
      <c r="U19" s="36"/>
    </row>
    <row r="20" spans="1:22" x14ac:dyDescent="0.25">
      <c r="B20" s="93" t="s">
        <v>36</v>
      </c>
      <c r="C20" s="25">
        <v>12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3</v>
      </c>
      <c r="Q20" s="15">
        <v>2</v>
      </c>
      <c r="R20" s="17">
        <v>0</v>
      </c>
      <c r="S20" s="147"/>
      <c r="T20" s="148">
        <f>(SUM(T3:T19))/17</f>
        <v>6.8089635854341743</v>
      </c>
      <c r="U20" s="149"/>
    </row>
    <row r="21" spans="1:22" x14ac:dyDescent="0.25">
      <c r="B21" s="66"/>
      <c r="C21" s="23">
        <v>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7</v>
      </c>
      <c r="Q21" s="7">
        <v>0</v>
      </c>
      <c r="R21" s="9">
        <v>10</v>
      </c>
      <c r="S21" s="146" t="s">
        <v>51</v>
      </c>
      <c r="T21" s="150"/>
      <c r="U21" s="151"/>
    </row>
    <row r="22" spans="1:22" ht="19.5" thickBot="1" x14ac:dyDescent="0.3">
      <c r="B22" s="67"/>
      <c r="C22" s="24">
        <v>10</v>
      </c>
      <c r="D22" s="11">
        <v>0</v>
      </c>
      <c r="E22" s="11">
        <v>0</v>
      </c>
      <c r="F22" s="11">
        <v>1</v>
      </c>
      <c r="G22" s="11">
        <v>0</v>
      </c>
      <c r="H22" s="11">
        <v>2</v>
      </c>
      <c r="I22" s="11">
        <v>2</v>
      </c>
      <c r="J22" s="11">
        <v>0</v>
      </c>
      <c r="K22" s="11">
        <v>1</v>
      </c>
      <c r="L22" s="11">
        <v>0</v>
      </c>
      <c r="M22" s="11">
        <v>1</v>
      </c>
      <c r="N22" s="11">
        <v>1</v>
      </c>
      <c r="O22" s="11">
        <v>0</v>
      </c>
      <c r="P22" s="11">
        <v>3</v>
      </c>
      <c r="Q22" s="11">
        <v>2</v>
      </c>
      <c r="R22" s="13">
        <v>4</v>
      </c>
      <c r="S22" s="152" t="s">
        <v>52</v>
      </c>
      <c r="T22" s="153"/>
      <c r="U22" s="154"/>
    </row>
    <row r="23" spans="1:22" x14ac:dyDescent="0.25">
      <c r="B23" s="68" t="s">
        <v>37</v>
      </c>
      <c r="C23" s="22">
        <v>9</v>
      </c>
      <c r="D23" s="3">
        <v>1</v>
      </c>
      <c r="E23" s="3">
        <v>2</v>
      </c>
      <c r="F23" s="3">
        <v>3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2</v>
      </c>
      <c r="M23" s="3">
        <v>2</v>
      </c>
      <c r="N23" s="3">
        <v>5</v>
      </c>
      <c r="O23" s="3">
        <v>0</v>
      </c>
      <c r="P23" s="3">
        <v>2</v>
      </c>
      <c r="Q23" s="3">
        <v>3</v>
      </c>
      <c r="R23" s="5">
        <v>2</v>
      </c>
    </row>
    <row r="24" spans="1:22" x14ac:dyDescent="0.25">
      <c r="B24" s="69"/>
      <c r="C24" s="23">
        <v>8</v>
      </c>
      <c r="D24" s="7">
        <v>2</v>
      </c>
      <c r="E24" s="7">
        <v>4</v>
      </c>
      <c r="F24" s="7">
        <v>2</v>
      </c>
      <c r="G24" s="7">
        <v>4</v>
      </c>
      <c r="H24" s="7">
        <v>2</v>
      </c>
      <c r="I24" s="7">
        <v>1</v>
      </c>
      <c r="J24" s="7">
        <v>4</v>
      </c>
      <c r="K24" s="7">
        <v>2</v>
      </c>
      <c r="L24" s="7">
        <v>0</v>
      </c>
      <c r="M24" s="7">
        <v>5</v>
      </c>
      <c r="N24" s="7">
        <v>0</v>
      </c>
      <c r="O24" s="7">
        <v>5</v>
      </c>
      <c r="P24" s="7">
        <v>1</v>
      </c>
      <c r="Q24" s="7">
        <v>3</v>
      </c>
      <c r="R24" s="9">
        <v>0</v>
      </c>
      <c r="S24" s="77" t="s">
        <v>40</v>
      </c>
      <c r="T24" s="78"/>
      <c r="U24" s="43"/>
      <c r="V24" s="44"/>
    </row>
    <row r="25" spans="1:22" ht="19.5" thickBot="1" x14ac:dyDescent="0.3">
      <c r="B25" s="70"/>
      <c r="C25" s="24">
        <v>7</v>
      </c>
      <c r="D25" s="11">
        <v>3</v>
      </c>
      <c r="E25" s="11">
        <v>3</v>
      </c>
      <c r="F25" s="11">
        <v>2</v>
      </c>
      <c r="G25" s="11">
        <v>1</v>
      </c>
      <c r="H25" s="11">
        <v>3</v>
      </c>
      <c r="I25" s="11">
        <v>2</v>
      </c>
      <c r="J25" s="11">
        <v>1</v>
      </c>
      <c r="K25" s="11">
        <v>4</v>
      </c>
      <c r="L25" s="11">
        <v>4</v>
      </c>
      <c r="M25" s="11">
        <v>1</v>
      </c>
      <c r="N25" s="11">
        <v>4</v>
      </c>
      <c r="O25" s="11">
        <v>0</v>
      </c>
      <c r="P25" s="11">
        <v>1</v>
      </c>
      <c r="Q25" s="11">
        <v>5</v>
      </c>
      <c r="R25" s="13">
        <v>1</v>
      </c>
      <c r="S25" s="43"/>
      <c r="T25" s="27" t="s">
        <v>41</v>
      </c>
      <c r="U25" s="27">
        <v>0</v>
      </c>
      <c r="V25" s="44"/>
    </row>
    <row r="26" spans="1:22" x14ac:dyDescent="0.25">
      <c r="B26" s="71" t="s">
        <v>38</v>
      </c>
      <c r="C26" s="22">
        <v>6</v>
      </c>
      <c r="D26" s="3">
        <v>3</v>
      </c>
      <c r="E26" s="3">
        <v>0</v>
      </c>
      <c r="F26" s="3">
        <v>2</v>
      </c>
      <c r="G26" s="3">
        <v>3</v>
      </c>
      <c r="H26" s="3">
        <v>3</v>
      </c>
      <c r="I26" s="3">
        <v>1</v>
      </c>
      <c r="J26" s="3">
        <v>3</v>
      </c>
      <c r="K26" s="3">
        <v>4</v>
      </c>
      <c r="L26" s="3">
        <v>1</v>
      </c>
      <c r="M26" s="3">
        <v>4</v>
      </c>
      <c r="N26" s="3">
        <v>1</v>
      </c>
      <c r="O26" s="3">
        <v>4</v>
      </c>
      <c r="P26" s="3">
        <v>0</v>
      </c>
      <c r="Q26" s="3">
        <v>1</v>
      </c>
      <c r="R26" s="5">
        <v>0</v>
      </c>
      <c r="S26" s="43"/>
      <c r="T26" s="28" t="s">
        <v>42</v>
      </c>
      <c r="U26" s="28">
        <v>3</v>
      </c>
    </row>
    <row r="27" spans="1:22" x14ac:dyDescent="0.25">
      <c r="B27" s="72"/>
      <c r="C27" s="23">
        <v>5</v>
      </c>
      <c r="D27" s="7">
        <v>2</v>
      </c>
      <c r="E27" s="7">
        <v>4</v>
      </c>
      <c r="F27" s="7">
        <v>0</v>
      </c>
      <c r="G27" s="7">
        <v>2</v>
      </c>
      <c r="H27" s="7">
        <v>2</v>
      </c>
      <c r="I27" s="7">
        <v>4</v>
      </c>
      <c r="J27" s="7">
        <v>0</v>
      </c>
      <c r="K27" s="7">
        <v>1</v>
      </c>
      <c r="L27" s="7">
        <v>4</v>
      </c>
      <c r="M27" s="7">
        <v>1</v>
      </c>
      <c r="N27" s="7">
        <v>4</v>
      </c>
      <c r="O27" s="7">
        <v>0</v>
      </c>
      <c r="P27" s="7">
        <v>0</v>
      </c>
      <c r="Q27" s="7">
        <v>1</v>
      </c>
      <c r="R27" s="9">
        <v>0</v>
      </c>
      <c r="S27" s="26"/>
      <c r="T27" s="29" t="s">
        <v>43</v>
      </c>
      <c r="U27" s="29">
        <v>8</v>
      </c>
    </row>
    <row r="28" spans="1:22" ht="19.5" thickBot="1" x14ac:dyDescent="0.3">
      <c r="B28" s="73"/>
      <c r="C28" s="24">
        <v>4</v>
      </c>
      <c r="D28" s="11">
        <v>4</v>
      </c>
      <c r="E28" s="11">
        <v>4</v>
      </c>
      <c r="F28" s="11">
        <v>5</v>
      </c>
      <c r="G28" s="11">
        <v>4</v>
      </c>
      <c r="H28" s="11">
        <v>0</v>
      </c>
      <c r="I28" s="11">
        <v>2</v>
      </c>
      <c r="J28" s="11">
        <v>5</v>
      </c>
      <c r="K28" s="11">
        <v>3</v>
      </c>
      <c r="L28" s="11">
        <v>5</v>
      </c>
      <c r="M28" s="11">
        <v>1</v>
      </c>
      <c r="N28" s="11">
        <v>1</v>
      </c>
      <c r="O28" s="11">
        <v>2</v>
      </c>
      <c r="P28" s="11">
        <v>0</v>
      </c>
      <c r="Q28" s="11">
        <v>0</v>
      </c>
      <c r="R28" s="13">
        <v>0</v>
      </c>
      <c r="S28" s="26"/>
      <c r="T28" s="30" t="s">
        <v>44</v>
      </c>
      <c r="U28" s="30">
        <v>6</v>
      </c>
    </row>
    <row r="29" spans="1:22" x14ac:dyDescent="0.25">
      <c r="B29" s="74" t="s">
        <v>39</v>
      </c>
      <c r="C29" s="25">
        <v>3</v>
      </c>
      <c r="D29" s="15">
        <v>2</v>
      </c>
      <c r="E29" s="15">
        <v>0</v>
      </c>
      <c r="F29" s="15">
        <v>1</v>
      </c>
      <c r="G29" s="15">
        <v>2</v>
      </c>
      <c r="H29" s="15">
        <v>2</v>
      </c>
      <c r="I29" s="15">
        <v>4</v>
      </c>
      <c r="J29" s="15">
        <v>2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15">
        <v>0</v>
      </c>
      <c r="Q29" s="15">
        <v>0</v>
      </c>
      <c r="R29" s="17">
        <v>0</v>
      </c>
    </row>
    <row r="30" spans="1:22" x14ac:dyDescent="0.25">
      <c r="B30" s="75"/>
      <c r="C30" s="23">
        <v>2</v>
      </c>
      <c r="D30" s="7">
        <v>0</v>
      </c>
      <c r="E30" s="7">
        <v>0</v>
      </c>
      <c r="F30" s="7">
        <v>1</v>
      </c>
      <c r="G30" s="7">
        <v>0</v>
      </c>
      <c r="H30" s="7">
        <v>1</v>
      </c>
      <c r="I30" s="7">
        <v>0</v>
      </c>
      <c r="J30" s="7">
        <v>1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">
        <v>0</v>
      </c>
    </row>
    <row r="31" spans="1:22" ht="19.5" thickBot="1" x14ac:dyDescent="0.3">
      <c r="B31" s="76"/>
      <c r="C31" s="24">
        <v>1</v>
      </c>
      <c r="D31" s="18">
        <v>0</v>
      </c>
      <c r="E31" s="18">
        <v>0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42">
        <v>0</v>
      </c>
    </row>
    <row r="32" spans="1:22" ht="19.5" thickBot="1" x14ac:dyDescent="0.3">
      <c r="B32" s="79" t="s">
        <v>46</v>
      </c>
      <c r="C32" s="80"/>
      <c r="D32" s="132">
        <f t="shared" ref="D32:N32" si="2">(D20*$C$20+D21*$C$21+D22*$C$22+D23*$C$23+D24*$C$24+D25*$C$25+D26*$C$26+D27*$C$27+D28*$C$28+D29*$C$29+D30*$C$30+D31*$C$31)/(17*12)</f>
        <v>0.47058823529411764</v>
      </c>
      <c r="E32" s="132">
        <f t="shared" si="2"/>
        <v>0.52450980392156865</v>
      </c>
      <c r="F32" s="132">
        <f t="shared" si="2"/>
        <v>0.50980392156862742</v>
      </c>
      <c r="G32" s="132">
        <f t="shared" si="2"/>
        <v>0.48039215686274511</v>
      </c>
      <c r="H32" s="132">
        <f t="shared" si="2"/>
        <v>0.50490196078431371</v>
      </c>
      <c r="I32" s="132">
        <f t="shared" si="2"/>
        <v>0.47549019607843135</v>
      </c>
      <c r="J32" s="132">
        <f t="shared" si="2"/>
        <v>0.46078431372549017</v>
      </c>
      <c r="K32" s="132">
        <f t="shared" si="2"/>
        <v>0.51960784313725494</v>
      </c>
      <c r="L32" s="132">
        <f t="shared" si="2"/>
        <v>0.46568627450980393</v>
      </c>
      <c r="M32" s="132">
        <f t="shared" si="2"/>
        <v>0.55882352941176472</v>
      </c>
      <c r="N32" s="132">
        <f t="shared" si="2"/>
        <v>0.56862745098039214</v>
      </c>
      <c r="O32" s="132">
        <f>(O20*$C$20+O21*$C$21+O22*$C$22+O23*$C$23+O24*$C$24+O25*$C$25+O26*$C$26+O27*$C$27+O28*$C$28+O29*$C$29+O30*$C$30+O31*$C$31)/(13*12)</f>
        <v>0.48076923076923078</v>
      </c>
      <c r="P32" s="132">
        <f>(P20*$C$20+P21*$C$21+P22*$C$22+P23*$C$23+P24*$C$24+P25*$C$25+P26*$C$26+P27*$C$27+P28*$C$28+P29*$C$29+P30*$C$30+P31*$C$31)/(17*12)</f>
        <v>0.86274509803921573</v>
      </c>
      <c r="Q32" s="132">
        <f>(Q20*$C$20+Q21*$C$21+Q22*$C$22+Q23*$C$23+Q24*$C$24+Q25*$C$25+Q26*$C$26+Q27*$C$27+Q28*$C$28+Q29*$C$29+Q30*$C$30+Q31*$C$31)/(17*12)</f>
        <v>0.69117647058823528</v>
      </c>
      <c r="R32" s="132">
        <f>(R20*$C$20+R21*$C$21+R22*$C$22+R23*$C$23+R24*$C$24+R25*$C$25+R26*$C$26+R27*$C$27+R28*$C$28+R29*$C$29+R30*$C$30+R31*$C$31)/(17*12)</f>
        <v>0.85784313725490191</v>
      </c>
    </row>
    <row r="33" spans="2:18" ht="19.5" thickBot="1" x14ac:dyDescent="0.3">
      <c r="B33" s="81" t="s">
        <v>47</v>
      </c>
      <c r="C33" s="82"/>
      <c r="D33" s="133">
        <f t="shared" ref="D33:N33" si="3">(D20*$C$20+D21*$C$21+D22*$C$22+D23*$C$23+D24*$C$24+D25*$C$25)/(17*12)</f>
        <v>0.22549019607843138</v>
      </c>
      <c r="E33" s="133">
        <f t="shared" si="3"/>
        <v>0.34803921568627449</v>
      </c>
      <c r="F33" s="133">
        <f t="shared" si="3"/>
        <v>0.32843137254901961</v>
      </c>
      <c r="G33" s="133">
        <f t="shared" si="3"/>
        <v>0.23529411764705882</v>
      </c>
      <c r="H33" s="133">
        <f t="shared" si="3"/>
        <v>0.3235294117647059</v>
      </c>
      <c r="I33" s="133">
        <f t="shared" si="3"/>
        <v>0.25</v>
      </c>
      <c r="J33" s="133">
        <f t="shared" si="3"/>
        <v>0.23529411764705882</v>
      </c>
      <c r="K33" s="133">
        <f t="shared" si="3"/>
        <v>0.30882352941176472</v>
      </c>
      <c r="L33" s="133">
        <f t="shared" si="3"/>
        <v>0.22549019607843138</v>
      </c>
      <c r="M33" s="133">
        <f t="shared" si="3"/>
        <v>0.36764705882352944</v>
      </c>
      <c r="N33" s="133">
        <f t="shared" si="3"/>
        <v>0.40686274509803921</v>
      </c>
      <c r="O33" s="133">
        <f>(O20*$C$20+O21*$C$21+O22*$C$22+O23*$C$23+O24*$C$24+O25*$C$25)/(13*12)</f>
        <v>0.25641025641025639</v>
      </c>
      <c r="P33" s="133">
        <f>(P20*$C$20+P21*$C$21+P22*$C$22+P23*$C$23+P24*$C$24+P25*$C$25)/(17*12)</f>
        <v>0.86274509803921573</v>
      </c>
      <c r="Q33" s="133">
        <f>(Q20*$C$20+Q21*$C$21+Q22*$C$22+Q23*$C$23+Q24*$C$24+Q25*$C$25)/(17*12)</f>
        <v>0.63725490196078427</v>
      </c>
      <c r="R33" s="133">
        <f>(R20*$C$20+R21*$C$21+R22*$C$22+R23*$C$23+R24*$C$24+R25*$C$25)/(17*12)</f>
        <v>0.85784313725490191</v>
      </c>
    </row>
    <row r="34" spans="2:18" x14ac:dyDescent="0.25">
      <c r="B34" s="65"/>
      <c r="C34" s="65"/>
    </row>
  </sheetData>
  <mergeCells count="29">
    <mergeCell ref="B32:C32"/>
    <mergeCell ref="B33:C33"/>
    <mergeCell ref="S21:U21"/>
    <mergeCell ref="S22:U22"/>
    <mergeCell ref="S24:T24"/>
    <mergeCell ref="B34:C34"/>
    <mergeCell ref="B16:C16"/>
    <mergeCell ref="B17:C17"/>
    <mergeCell ref="B18:C18"/>
    <mergeCell ref="B19:C19"/>
    <mergeCell ref="B20:B22"/>
    <mergeCell ref="B23:B25"/>
    <mergeCell ref="B26:B28"/>
    <mergeCell ref="B29:B31"/>
    <mergeCell ref="A1:U1"/>
    <mergeCell ref="B15:C15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3.937007874015748E-2" right="3.937007874015748E-2" top="0.15748031496062992" bottom="0.15748031496062992" header="0.31496062992125984" footer="0.31496062992125984"/>
  <pageSetup paperSize="9" scale="8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0" zoomScaleNormal="100" workbookViewId="0">
      <selection activeCell="G37" sqref="G37"/>
    </sheetView>
  </sheetViews>
  <sheetFormatPr defaultRowHeight="18.75" x14ac:dyDescent="0.25"/>
  <cols>
    <col min="1" max="1" width="5.42578125" style="44" customWidth="1"/>
    <col min="2" max="2" width="21.85546875" style="44" customWidth="1"/>
    <col min="3" max="3" width="9.7109375" style="44" customWidth="1"/>
    <col min="4" max="21" width="6.7109375" style="44" customWidth="1"/>
    <col min="22" max="16384" width="9.140625" style="44"/>
  </cols>
  <sheetData>
    <row r="1" spans="1:26" ht="21" thickBot="1" x14ac:dyDescent="0.3">
      <c r="A1" s="54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6" ht="87.75" customHeight="1" thickBot="1" x14ac:dyDescent="0.3">
      <c r="A2" s="45" t="s">
        <v>18</v>
      </c>
      <c r="B2" s="57" t="s">
        <v>17</v>
      </c>
      <c r="C2" s="58"/>
      <c r="D2" s="38" t="s">
        <v>19</v>
      </c>
      <c r="E2" s="31" t="s">
        <v>20</v>
      </c>
      <c r="F2" s="31" t="s">
        <v>23</v>
      </c>
      <c r="G2" s="31" t="s">
        <v>22</v>
      </c>
      <c r="H2" s="31" t="s">
        <v>21</v>
      </c>
      <c r="I2" s="31" t="s">
        <v>24</v>
      </c>
      <c r="J2" s="31" t="s">
        <v>25</v>
      </c>
      <c r="K2" s="31" t="s">
        <v>26</v>
      </c>
      <c r="L2" s="31" t="s">
        <v>28</v>
      </c>
      <c r="M2" s="31" t="s">
        <v>27</v>
      </c>
      <c r="N2" s="31" t="s">
        <v>32</v>
      </c>
      <c r="O2" s="31" t="s">
        <v>31</v>
      </c>
      <c r="P2" s="31" t="s">
        <v>33</v>
      </c>
      <c r="Q2" s="31" t="s">
        <v>29</v>
      </c>
      <c r="R2" s="39" t="s">
        <v>30</v>
      </c>
      <c r="S2" s="40" t="s">
        <v>35</v>
      </c>
      <c r="T2" s="32" t="s">
        <v>45</v>
      </c>
      <c r="U2" s="144" t="s">
        <v>34</v>
      </c>
    </row>
    <row r="3" spans="1:26" ht="19.5" thickBot="1" x14ac:dyDescent="0.3">
      <c r="A3" s="121">
        <v>1</v>
      </c>
      <c r="B3" s="122" t="s">
        <v>0</v>
      </c>
      <c r="C3" s="123"/>
      <c r="D3" s="124">
        <v>5</v>
      </c>
      <c r="E3" s="112">
        <v>5</v>
      </c>
      <c r="F3" s="112">
        <v>5</v>
      </c>
      <c r="G3" s="112">
        <v>6</v>
      </c>
      <c r="H3" s="112">
        <v>6</v>
      </c>
      <c r="I3" s="112">
        <v>4</v>
      </c>
      <c r="J3" s="112">
        <v>5</v>
      </c>
      <c r="K3" s="112">
        <v>8</v>
      </c>
      <c r="L3" s="112">
        <v>6</v>
      </c>
      <c r="M3" s="112">
        <v>4</v>
      </c>
      <c r="N3" s="112">
        <v>5</v>
      </c>
      <c r="O3" s="112">
        <v>11</v>
      </c>
      <c r="P3" s="112">
        <v>11</v>
      </c>
      <c r="Q3" s="112">
        <v>6</v>
      </c>
      <c r="R3" s="125">
        <v>7</v>
      </c>
      <c r="S3" s="52" t="s">
        <v>43</v>
      </c>
      <c r="T3" s="33">
        <f>(SUM(D3:R3))/15</f>
        <v>6.2666666666666666</v>
      </c>
      <c r="U3" s="34"/>
    </row>
    <row r="4" spans="1:26" ht="19.5" thickBot="1" x14ac:dyDescent="0.3">
      <c r="A4" s="20">
        <f>A3+1</f>
        <v>2</v>
      </c>
      <c r="B4" s="59" t="s">
        <v>1</v>
      </c>
      <c r="C4" s="60"/>
      <c r="D4" s="6">
        <v>4</v>
      </c>
      <c r="E4" s="7">
        <v>4</v>
      </c>
      <c r="F4" s="7">
        <v>4</v>
      </c>
      <c r="G4" s="7">
        <v>5</v>
      </c>
      <c r="H4" s="7">
        <v>4</v>
      </c>
      <c r="I4" s="7">
        <v>5</v>
      </c>
      <c r="J4" s="7">
        <v>5</v>
      </c>
      <c r="K4" s="7">
        <v>6</v>
      </c>
      <c r="L4" s="7">
        <v>6</v>
      </c>
      <c r="M4" s="7">
        <v>4</v>
      </c>
      <c r="N4" s="7">
        <v>6</v>
      </c>
      <c r="O4" s="7">
        <v>8</v>
      </c>
      <c r="P4" s="7">
        <v>9</v>
      </c>
      <c r="Q4" s="7">
        <v>5</v>
      </c>
      <c r="R4" s="8">
        <v>4</v>
      </c>
      <c r="S4" s="53" t="s">
        <v>43</v>
      </c>
      <c r="T4" s="33">
        <f t="shared" ref="T4:T20" si="0">(SUM(D4:R4))/15</f>
        <v>5.2666666666666666</v>
      </c>
      <c r="U4" s="35"/>
    </row>
    <row r="5" spans="1:26" x14ac:dyDescent="0.25">
      <c r="A5" s="126">
        <f t="shared" ref="A5:A17" si="1">A4+1</f>
        <v>3</v>
      </c>
      <c r="B5" s="127" t="s">
        <v>2</v>
      </c>
      <c r="C5" s="128"/>
      <c r="D5" s="129">
        <v>7</v>
      </c>
      <c r="E5" s="130">
        <v>8</v>
      </c>
      <c r="F5" s="130">
        <v>6</v>
      </c>
      <c r="G5" s="130">
        <v>8</v>
      </c>
      <c r="H5" s="130">
        <v>8</v>
      </c>
      <c r="I5" s="130">
        <v>8</v>
      </c>
      <c r="J5" s="130">
        <v>7</v>
      </c>
      <c r="K5" s="130">
        <v>8</v>
      </c>
      <c r="L5" s="130">
        <v>9</v>
      </c>
      <c r="M5" s="130">
        <v>8</v>
      </c>
      <c r="N5" s="130">
        <v>12</v>
      </c>
      <c r="O5" s="130">
        <v>11</v>
      </c>
      <c r="P5" s="130">
        <v>11</v>
      </c>
      <c r="Q5" s="130">
        <v>8</v>
      </c>
      <c r="R5" s="131" t="s">
        <v>50</v>
      </c>
      <c r="S5" s="91" t="s">
        <v>43</v>
      </c>
      <c r="T5" s="92">
        <f>(SUM(D5:R5))/14</f>
        <v>8.5</v>
      </c>
      <c r="U5" s="84"/>
    </row>
    <row r="6" spans="1:26" x14ac:dyDescent="0.25">
      <c r="A6" s="98">
        <f>A5+1</f>
        <v>4</v>
      </c>
      <c r="B6" s="94" t="s">
        <v>3</v>
      </c>
      <c r="C6" s="94"/>
      <c r="D6" s="7">
        <v>7</v>
      </c>
      <c r="E6" s="7">
        <v>7</v>
      </c>
      <c r="F6" s="7">
        <v>7</v>
      </c>
      <c r="G6" s="7">
        <v>9</v>
      </c>
      <c r="H6" s="7">
        <v>9</v>
      </c>
      <c r="I6" s="7">
        <v>8</v>
      </c>
      <c r="J6" s="7">
        <v>7</v>
      </c>
      <c r="K6" s="7">
        <v>9</v>
      </c>
      <c r="L6" s="7">
        <v>9</v>
      </c>
      <c r="M6" s="7">
        <v>8</v>
      </c>
      <c r="N6" s="7">
        <v>7</v>
      </c>
      <c r="O6" s="7">
        <v>11</v>
      </c>
      <c r="P6" s="7">
        <v>10</v>
      </c>
      <c r="Q6" s="7">
        <v>10</v>
      </c>
      <c r="R6" s="7">
        <v>6</v>
      </c>
      <c r="S6" s="115" t="s">
        <v>43</v>
      </c>
      <c r="T6" s="96">
        <f t="shared" si="0"/>
        <v>8.2666666666666675</v>
      </c>
      <c r="U6" s="35"/>
    </row>
    <row r="7" spans="1:26" ht="19.5" thickBot="1" x14ac:dyDescent="0.3">
      <c r="A7" s="104">
        <v>5</v>
      </c>
      <c r="B7" s="105" t="s">
        <v>49</v>
      </c>
      <c r="C7" s="105"/>
      <c r="D7" s="106">
        <v>3</v>
      </c>
      <c r="E7" s="106">
        <v>4</v>
      </c>
      <c r="F7" s="106">
        <v>3</v>
      </c>
      <c r="G7" s="106">
        <v>5</v>
      </c>
      <c r="H7" s="106">
        <v>4</v>
      </c>
      <c r="I7" s="106">
        <v>3</v>
      </c>
      <c r="J7" s="106">
        <v>1</v>
      </c>
      <c r="K7" s="106">
        <v>4</v>
      </c>
      <c r="L7" s="106">
        <v>5</v>
      </c>
      <c r="M7" s="106">
        <v>4</v>
      </c>
      <c r="N7" s="106">
        <v>4</v>
      </c>
      <c r="O7" s="106">
        <v>9</v>
      </c>
      <c r="P7" s="106">
        <v>9</v>
      </c>
      <c r="Q7" s="106">
        <v>4</v>
      </c>
      <c r="R7" s="106">
        <v>4</v>
      </c>
      <c r="S7" s="117" t="s">
        <v>44</v>
      </c>
      <c r="T7" s="96">
        <f t="shared" si="0"/>
        <v>4.4000000000000004</v>
      </c>
      <c r="U7" s="36"/>
    </row>
    <row r="8" spans="1:26" x14ac:dyDescent="0.25">
      <c r="A8" s="100">
        <f t="shared" si="1"/>
        <v>6</v>
      </c>
      <c r="B8" s="101" t="s">
        <v>4</v>
      </c>
      <c r="C8" s="101"/>
      <c r="D8" s="85">
        <v>7</v>
      </c>
      <c r="E8" s="85">
        <v>7</v>
      </c>
      <c r="F8" s="85">
        <v>6</v>
      </c>
      <c r="G8" s="85">
        <v>8</v>
      </c>
      <c r="H8" s="85">
        <v>8</v>
      </c>
      <c r="I8" s="85">
        <v>6</v>
      </c>
      <c r="J8" s="85">
        <v>8</v>
      </c>
      <c r="K8" s="85">
        <v>7</v>
      </c>
      <c r="L8" s="85">
        <v>7</v>
      </c>
      <c r="M8" s="85">
        <v>7</v>
      </c>
      <c r="N8" s="85">
        <v>8</v>
      </c>
      <c r="O8" s="85">
        <v>10</v>
      </c>
      <c r="P8" s="85">
        <v>11</v>
      </c>
      <c r="Q8" s="85">
        <v>9</v>
      </c>
      <c r="R8" s="85">
        <v>7</v>
      </c>
      <c r="S8" s="114" t="s">
        <v>43</v>
      </c>
      <c r="T8" s="33">
        <f t="shared" si="0"/>
        <v>7.7333333333333334</v>
      </c>
      <c r="U8" s="34"/>
    </row>
    <row r="9" spans="1:26" x14ac:dyDescent="0.25">
      <c r="A9" s="107">
        <f t="shared" si="1"/>
        <v>7</v>
      </c>
      <c r="B9" s="108" t="s">
        <v>5</v>
      </c>
      <c r="C9" s="108"/>
      <c r="D9" s="109">
        <v>5</v>
      </c>
      <c r="E9" s="109">
        <v>6</v>
      </c>
      <c r="F9" s="109">
        <v>3</v>
      </c>
      <c r="G9" s="109">
        <v>2</v>
      </c>
      <c r="H9" s="109">
        <v>2</v>
      </c>
      <c r="I9" s="109">
        <v>4</v>
      </c>
      <c r="J9" s="109">
        <v>7</v>
      </c>
      <c r="K9" s="109">
        <v>5</v>
      </c>
      <c r="L9" s="109">
        <v>6</v>
      </c>
      <c r="M9" s="109">
        <v>3</v>
      </c>
      <c r="N9" s="109">
        <v>10</v>
      </c>
      <c r="O9" s="109">
        <v>9</v>
      </c>
      <c r="P9" s="109">
        <v>9</v>
      </c>
      <c r="Q9" s="109">
        <v>5</v>
      </c>
      <c r="R9" s="109">
        <v>6</v>
      </c>
      <c r="S9" s="116" t="s">
        <v>44</v>
      </c>
      <c r="T9" s="96">
        <f t="shared" si="0"/>
        <v>5.4666666666666668</v>
      </c>
      <c r="U9" s="35"/>
    </row>
    <row r="10" spans="1:26" x14ac:dyDescent="0.25">
      <c r="A10" s="102">
        <f t="shared" si="1"/>
        <v>8</v>
      </c>
      <c r="B10" s="97" t="s">
        <v>7</v>
      </c>
      <c r="C10" s="97"/>
      <c r="D10" s="89">
        <v>3</v>
      </c>
      <c r="E10" s="89">
        <v>4</v>
      </c>
      <c r="F10" s="89">
        <v>3</v>
      </c>
      <c r="G10" s="89">
        <v>4</v>
      </c>
      <c r="H10" s="89">
        <v>5</v>
      </c>
      <c r="I10" s="89">
        <v>3</v>
      </c>
      <c r="J10" s="89">
        <v>5</v>
      </c>
      <c r="K10" s="89">
        <v>3</v>
      </c>
      <c r="L10" s="89">
        <v>4</v>
      </c>
      <c r="M10" s="89">
        <v>3</v>
      </c>
      <c r="N10" s="89">
        <v>4</v>
      </c>
      <c r="O10" s="89">
        <v>12</v>
      </c>
      <c r="P10" s="89">
        <v>11</v>
      </c>
      <c r="Q10" s="89">
        <v>5</v>
      </c>
      <c r="R10" s="89">
        <v>6</v>
      </c>
      <c r="S10" s="115" t="s">
        <v>43</v>
      </c>
      <c r="T10" s="96">
        <f t="shared" si="0"/>
        <v>5</v>
      </c>
      <c r="U10" s="35"/>
    </row>
    <row r="11" spans="1:26" x14ac:dyDescent="0.25">
      <c r="A11" s="107">
        <f t="shared" si="1"/>
        <v>9</v>
      </c>
      <c r="B11" s="108" t="s">
        <v>6</v>
      </c>
      <c r="C11" s="108"/>
      <c r="D11" s="109">
        <v>7</v>
      </c>
      <c r="E11" s="109">
        <v>7</v>
      </c>
      <c r="F11" s="109">
        <v>9</v>
      </c>
      <c r="G11" s="109">
        <v>8</v>
      </c>
      <c r="H11" s="109">
        <v>8</v>
      </c>
      <c r="I11" s="109">
        <v>6</v>
      </c>
      <c r="J11" s="109">
        <v>8</v>
      </c>
      <c r="K11" s="109">
        <v>9</v>
      </c>
      <c r="L11" s="109">
        <v>10</v>
      </c>
      <c r="M11" s="109">
        <v>7</v>
      </c>
      <c r="N11" s="109">
        <v>9</v>
      </c>
      <c r="O11" s="109">
        <v>11</v>
      </c>
      <c r="P11" s="109">
        <v>11</v>
      </c>
      <c r="Q11" s="109">
        <v>7</v>
      </c>
      <c r="R11" s="109">
        <v>10</v>
      </c>
      <c r="S11" s="95" t="s">
        <v>42</v>
      </c>
      <c r="T11" s="96">
        <f t="shared" si="0"/>
        <v>8.4666666666666668</v>
      </c>
      <c r="U11" s="35"/>
    </row>
    <row r="12" spans="1:26" ht="19.5" thickBot="1" x14ac:dyDescent="0.3">
      <c r="A12" s="99">
        <f t="shared" si="1"/>
        <v>10</v>
      </c>
      <c r="B12" s="103" t="s">
        <v>8</v>
      </c>
      <c r="C12" s="103"/>
      <c r="D12" s="86">
        <v>4</v>
      </c>
      <c r="E12" s="86">
        <v>4</v>
      </c>
      <c r="F12" s="86">
        <v>4</v>
      </c>
      <c r="G12" s="86">
        <v>4</v>
      </c>
      <c r="H12" s="86">
        <v>4</v>
      </c>
      <c r="I12" s="86">
        <v>3</v>
      </c>
      <c r="J12" s="86">
        <v>1</v>
      </c>
      <c r="K12" s="86">
        <v>4</v>
      </c>
      <c r="L12" s="86">
        <v>5</v>
      </c>
      <c r="M12" s="86">
        <v>4</v>
      </c>
      <c r="N12" s="86">
        <v>6</v>
      </c>
      <c r="O12" s="86">
        <v>11</v>
      </c>
      <c r="P12" s="86">
        <v>11</v>
      </c>
      <c r="Q12" s="86">
        <v>5</v>
      </c>
      <c r="R12" s="86">
        <v>4</v>
      </c>
      <c r="S12" s="117" t="s">
        <v>44</v>
      </c>
      <c r="T12" s="120">
        <f t="shared" si="0"/>
        <v>4.9333333333333336</v>
      </c>
      <c r="U12" s="36"/>
      <c r="Z12" s="155"/>
    </row>
    <row r="13" spans="1:26" x14ac:dyDescent="0.25">
      <c r="A13" s="110">
        <f t="shared" si="1"/>
        <v>11</v>
      </c>
      <c r="B13" s="111" t="s">
        <v>9</v>
      </c>
      <c r="C13" s="111"/>
      <c r="D13" s="112">
        <v>7</v>
      </c>
      <c r="E13" s="112">
        <v>8</v>
      </c>
      <c r="F13" s="112">
        <v>8</v>
      </c>
      <c r="G13" s="112">
        <v>8</v>
      </c>
      <c r="H13" s="112">
        <v>8</v>
      </c>
      <c r="I13" s="112">
        <v>6</v>
      </c>
      <c r="J13" s="112">
        <v>9</v>
      </c>
      <c r="K13" s="112">
        <v>7</v>
      </c>
      <c r="L13" s="112">
        <v>9</v>
      </c>
      <c r="M13" s="112">
        <v>6</v>
      </c>
      <c r="N13" s="112">
        <v>10</v>
      </c>
      <c r="O13" s="112">
        <v>11</v>
      </c>
      <c r="P13" s="112">
        <v>11</v>
      </c>
      <c r="Q13" s="112">
        <v>7</v>
      </c>
      <c r="R13" s="112" t="s">
        <v>50</v>
      </c>
      <c r="S13" s="114" t="s">
        <v>43</v>
      </c>
      <c r="T13" s="33">
        <f>(SUM(D13:R13))/14</f>
        <v>8.2142857142857135</v>
      </c>
      <c r="U13" s="34"/>
    </row>
    <row r="14" spans="1:26" x14ac:dyDescent="0.25">
      <c r="A14" s="102">
        <f>A13+1</f>
        <v>12</v>
      </c>
      <c r="B14" s="97" t="s">
        <v>10</v>
      </c>
      <c r="C14" s="97"/>
      <c r="D14" s="89">
        <v>7</v>
      </c>
      <c r="E14" s="89">
        <v>7</v>
      </c>
      <c r="F14" s="89">
        <v>9</v>
      </c>
      <c r="G14" s="89">
        <v>8</v>
      </c>
      <c r="H14" s="89">
        <v>7</v>
      </c>
      <c r="I14" s="89">
        <v>7</v>
      </c>
      <c r="J14" s="89">
        <v>5</v>
      </c>
      <c r="K14" s="89">
        <v>7</v>
      </c>
      <c r="L14" s="89">
        <v>9</v>
      </c>
      <c r="M14" s="89">
        <v>6</v>
      </c>
      <c r="N14" s="89">
        <v>8</v>
      </c>
      <c r="O14" s="89">
        <v>10</v>
      </c>
      <c r="P14" s="89">
        <v>11</v>
      </c>
      <c r="Q14" s="89">
        <v>5</v>
      </c>
      <c r="R14" s="89" t="s">
        <v>50</v>
      </c>
      <c r="S14" s="115" t="s">
        <v>43</v>
      </c>
      <c r="T14" s="96">
        <f>(SUM(D14:R14))/14</f>
        <v>7.5714285714285712</v>
      </c>
      <c r="U14" s="35"/>
    </row>
    <row r="15" spans="1:26" x14ac:dyDescent="0.25">
      <c r="A15" s="107">
        <f t="shared" si="1"/>
        <v>13</v>
      </c>
      <c r="B15" s="108" t="s">
        <v>11</v>
      </c>
      <c r="C15" s="108"/>
      <c r="D15" s="109">
        <v>4</v>
      </c>
      <c r="E15" s="109">
        <v>3</v>
      </c>
      <c r="F15" s="109">
        <v>3</v>
      </c>
      <c r="G15" s="109">
        <v>3</v>
      </c>
      <c r="H15" s="109">
        <v>2</v>
      </c>
      <c r="I15" s="109">
        <v>4</v>
      </c>
      <c r="J15" s="109">
        <v>1</v>
      </c>
      <c r="K15" s="109">
        <v>4</v>
      </c>
      <c r="L15" s="109">
        <v>4</v>
      </c>
      <c r="M15" s="109">
        <v>3</v>
      </c>
      <c r="N15" s="109">
        <v>4</v>
      </c>
      <c r="O15" s="109">
        <v>7</v>
      </c>
      <c r="P15" s="109">
        <v>7</v>
      </c>
      <c r="Q15" s="109">
        <v>4</v>
      </c>
      <c r="R15" s="109">
        <v>4</v>
      </c>
      <c r="S15" s="116" t="s">
        <v>44</v>
      </c>
      <c r="T15" s="96">
        <f t="shared" si="0"/>
        <v>3.8</v>
      </c>
      <c r="U15" s="35"/>
    </row>
    <row r="16" spans="1:26" x14ac:dyDescent="0.25">
      <c r="A16" s="102">
        <f t="shared" si="1"/>
        <v>14</v>
      </c>
      <c r="B16" s="97" t="s">
        <v>12</v>
      </c>
      <c r="C16" s="97"/>
      <c r="D16" s="89">
        <v>8</v>
      </c>
      <c r="E16" s="89">
        <v>9</v>
      </c>
      <c r="F16" s="89">
        <v>9</v>
      </c>
      <c r="G16" s="89">
        <v>9</v>
      </c>
      <c r="H16" s="89">
        <v>10</v>
      </c>
      <c r="I16" s="89">
        <v>8</v>
      </c>
      <c r="J16" s="89">
        <v>9</v>
      </c>
      <c r="K16" s="89">
        <v>10</v>
      </c>
      <c r="L16" s="89">
        <v>10</v>
      </c>
      <c r="M16" s="89">
        <v>7</v>
      </c>
      <c r="N16" s="89">
        <v>10</v>
      </c>
      <c r="O16" s="89">
        <v>10</v>
      </c>
      <c r="P16" s="89">
        <v>10</v>
      </c>
      <c r="Q16" s="89">
        <v>9</v>
      </c>
      <c r="R16" s="89">
        <v>7</v>
      </c>
      <c r="S16" s="95" t="s">
        <v>42</v>
      </c>
      <c r="T16" s="96">
        <f t="shared" si="0"/>
        <v>9</v>
      </c>
      <c r="U16" s="35"/>
    </row>
    <row r="17" spans="1:21" ht="19.5" thickBot="1" x14ac:dyDescent="0.3">
      <c r="A17" s="104">
        <f t="shared" si="1"/>
        <v>15</v>
      </c>
      <c r="B17" s="113" t="s">
        <v>13</v>
      </c>
      <c r="C17" s="113"/>
      <c r="D17" s="106">
        <v>4</v>
      </c>
      <c r="E17" s="106">
        <v>4</v>
      </c>
      <c r="F17" s="106">
        <v>5</v>
      </c>
      <c r="G17" s="106">
        <v>5</v>
      </c>
      <c r="H17" s="106">
        <v>5</v>
      </c>
      <c r="I17" s="106">
        <v>4</v>
      </c>
      <c r="J17" s="106">
        <v>3</v>
      </c>
      <c r="K17" s="106">
        <v>4</v>
      </c>
      <c r="L17" s="106">
        <v>7</v>
      </c>
      <c r="M17" s="106">
        <v>4</v>
      </c>
      <c r="N17" s="106">
        <v>7</v>
      </c>
      <c r="O17" s="106">
        <v>7</v>
      </c>
      <c r="P17" s="106">
        <v>9</v>
      </c>
      <c r="Q17" s="106">
        <v>5</v>
      </c>
      <c r="R17" s="106">
        <v>3</v>
      </c>
      <c r="S17" s="117" t="s">
        <v>44</v>
      </c>
      <c r="T17" s="120">
        <f t="shared" si="0"/>
        <v>5.0666666666666664</v>
      </c>
      <c r="U17" s="36"/>
    </row>
    <row r="18" spans="1:21" x14ac:dyDescent="0.25">
      <c r="A18" s="100">
        <f>A17+1</f>
        <v>16</v>
      </c>
      <c r="B18" s="101" t="s">
        <v>14</v>
      </c>
      <c r="C18" s="101"/>
      <c r="D18" s="85">
        <v>8</v>
      </c>
      <c r="E18" s="85">
        <v>9</v>
      </c>
      <c r="F18" s="85">
        <v>10</v>
      </c>
      <c r="G18" s="85">
        <v>9</v>
      </c>
      <c r="H18" s="85">
        <v>10</v>
      </c>
      <c r="I18" s="85">
        <v>9</v>
      </c>
      <c r="J18" s="85">
        <v>10</v>
      </c>
      <c r="K18" s="85">
        <v>9</v>
      </c>
      <c r="L18" s="85">
        <v>10</v>
      </c>
      <c r="M18" s="85">
        <v>10</v>
      </c>
      <c r="N18" s="85">
        <v>12</v>
      </c>
      <c r="O18" s="85">
        <v>12</v>
      </c>
      <c r="P18" s="85">
        <v>11</v>
      </c>
      <c r="Q18" s="85">
        <v>10</v>
      </c>
      <c r="R18" s="85" t="s">
        <v>50</v>
      </c>
      <c r="S18" s="118" t="s">
        <v>42</v>
      </c>
      <c r="T18" s="33">
        <f>(SUM(D18:R18))/14</f>
        <v>9.9285714285714288</v>
      </c>
      <c r="U18" s="34"/>
    </row>
    <row r="19" spans="1:21" x14ac:dyDescent="0.25">
      <c r="A19" s="107">
        <v>17</v>
      </c>
      <c r="B19" s="108" t="s">
        <v>15</v>
      </c>
      <c r="C19" s="108"/>
      <c r="D19" s="109">
        <v>4</v>
      </c>
      <c r="E19" s="109">
        <v>5</v>
      </c>
      <c r="F19" s="109">
        <v>7</v>
      </c>
      <c r="G19" s="109">
        <v>5</v>
      </c>
      <c r="H19" s="109">
        <v>5</v>
      </c>
      <c r="I19" s="109">
        <v>4</v>
      </c>
      <c r="J19" s="109">
        <v>8</v>
      </c>
      <c r="K19" s="109">
        <v>7</v>
      </c>
      <c r="L19" s="109">
        <v>7</v>
      </c>
      <c r="M19" s="109">
        <v>5</v>
      </c>
      <c r="N19" s="109">
        <v>5</v>
      </c>
      <c r="O19" s="109">
        <v>12</v>
      </c>
      <c r="P19" s="109">
        <v>11</v>
      </c>
      <c r="Q19" s="109">
        <v>7</v>
      </c>
      <c r="R19" s="109">
        <v>8</v>
      </c>
      <c r="S19" s="115" t="s">
        <v>43</v>
      </c>
      <c r="T19" s="96">
        <f t="shared" si="0"/>
        <v>6.666666666666667</v>
      </c>
      <c r="U19" s="35"/>
    </row>
    <row r="20" spans="1:21" ht="19.5" thickBot="1" x14ac:dyDescent="0.3">
      <c r="A20" s="99">
        <v>18</v>
      </c>
      <c r="B20" s="103" t="s">
        <v>16</v>
      </c>
      <c r="C20" s="103"/>
      <c r="D20" s="86">
        <v>6</v>
      </c>
      <c r="E20" s="86">
        <v>7</v>
      </c>
      <c r="F20" s="86">
        <v>5</v>
      </c>
      <c r="G20" s="86">
        <v>7</v>
      </c>
      <c r="H20" s="86">
        <v>8</v>
      </c>
      <c r="I20" s="86">
        <v>6</v>
      </c>
      <c r="J20" s="86">
        <v>9</v>
      </c>
      <c r="K20" s="86">
        <v>7</v>
      </c>
      <c r="L20" s="86">
        <v>8</v>
      </c>
      <c r="M20" s="86">
        <v>7</v>
      </c>
      <c r="N20" s="86">
        <v>10</v>
      </c>
      <c r="O20" s="86">
        <v>11</v>
      </c>
      <c r="P20" s="86">
        <v>10</v>
      </c>
      <c r="Q20" s="86">
        <v>8</v>
      </c>
      <c r="R20" s="86">
        <v>7</v>
      </c>
      <c r="S20" s="119" t="s">
        <v>43</v>
      </c>
      <c r="T20" s="120">
        <f t="shared" si="0"/>
        <v>7.7333333333333334</v>
      </c>
      <c r="U20" s="36"/>
    </row>
    <row r="21" spans="1:21" x14ac:dyDescent="0.25">
      <c r="B21" s="93" t="s">
        <v>36</v>
      </c>
      <c r="C21" s="25">
        <v>12</v>
      </c>
      <c r="D21" s="15">
        <f>COUNTIF($D$3:$D$20,$C$21)</f>
        <v>0</v>
      </c>
      <c r="E21" s="15">
        <f t="shared" ref="E21:R21" si="2">COUNTIF($D$3:$D$20,$C$21)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 t="shared" si="2"/>
        <v>0</v>
      </c>
      <c r="Q21" s="15">
        <f t="shared" si="2"/>
        <v>0</v>
      </c>
      <c r="R21" s="15">
        <f t="shared" si="2"/>
        <v>0</v>
      </c>
      <c r="S21" s="147"/>
      <c r="T21" s="148">
        <f>SUM(T3:T20)/18</f>
        <v>6.7933862433862426</v>
      </c>
      <c r="U21" s="149"/>
    </row>
    <row r="22" spans="1:21" x14ac:dyDescent="0.25">
      <c r="B22" s="66"/>
      <c r="C22" s="23">
        <v>11</v>
      </c>
      <c r="D22" s="15">
        <f>COUNTIF(D3:D20,$C$22)</f>
        <v>0</v>
      </c>
      <c r="E22" s="15">
        <f t="shared" ref="E22:R22" si="3">COUNTIF(E3:E20,$C$22)</f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7</v>
      </c>
      <c r="P22" s="15">
        <f t="shared" si="3"/>
        <v>10</v>
      </c>
      <c r="Q22" s="15">
        <f t="shared" si="3"/>
        <v>0</v>
      </c>
      <c r="R22" s="15">
        <f t="shared" si="3"/>
        <v>0</v>
      </c>
      <c r="S22" s="146" t="s">
        <v>51</v>
      </c>
      <c r="T22" s="150"/>
      <c r="U22" s="151"/>
    </row>
    <row r="23" spans="1:21" ht="19.5" thickBot="1" x14ac:dyDescent="0.3">
      <c r="B23" s="67"/>
      <c r="C23" s="24">
        <v>10</v>
      </c>
      <c r="D23" s="15">
        <f>COUNTIF(D3:D20,$C$23)</f>
        <v>0</v>
      </c>
      <c r="E23" s="15">
        <f t="shared" ref="E23:R23" si="4">COUNTIF(E3:E20,$C$23)</f>
        <v>0</v>
      </c>
      <c r="F23" s="15">
        <f t="shared" si="4"/>
        <v>1</v>
      </c>
      <c r="G23" s="15">
        <f t="shared" si="4"/>
        <v>0</v>
      </c>
      <c r="H23" s="15">
        <f t="shared" si="4"/>
        <v>2</v>
      </c>
      <c r="I23" s="15">
        <f t="shared" si="4"/>
        <v>0</v>
      </c>
      <c r="J23" s="15">
        <f t="shared" si="4"/>
        <v>1</v>
      </c>
      <c r="K23" s="15">
        <f t="shared" si="4"/>
        <v>1</v>
      </c>
      <c r="L23" s="15">
        <f t="shared" si="4"/>
        <v>3</v>
      </c>
      <c r="M23" s="15">
        <f t="shared" si="4"/>
        <v>1</v>
      </c>
      <c r="N23" s="15">
        <f t="shared" si="4"/>
        <v>4</v>
      </c>
      <c r="O23" s="15">
        <f t="shared" si="4"/>
        <v>3</v>
      </c>
      <c r="P23" s="15">
        <f t="shared" si="4"/>
        <v>3</v>
      </c>
      <c r="Q23" s="15">
        <f t="shared" si="4"/>
        <v>2</v>
      </c>
      <c r="R23" s="15">
        <f t="shared" si="4"/>
        <v>1</v>
      </c>
      <c r="S23" s="152" t="s">
        <v>52</v>
      </c>
      <c r="T23" s="153"/>
      <c r="U23" s="154"/>
    </row>
    <row r="24" spans="1:21" x14ac:dyDescent="0.25">
      <c r="B24" s="68" t="s">
        <v>37</v>
      </c>
      <c r="C24" s="22">
        <v>9</v>
      </c>
      <c r="D24" s="15">
        <f>COUNTIF(D3:D20,$C$24)</f>
        <v>0</v>
      </c>
      <c r="E24" s="15">
        <f t="shared" ref="E24:R24" si="5">COUNTIF(E3:E20,$C$24)</f>
        <v>2</v>
      </c>
      <c r="F24" s="15">
        <f t="shared" si="5"/>
        <v>3</v>
      </c>
      <c r="G24" s="15">
        <f t="shared" si="5"/>
        <v>3</v>
      </c>
      <c r="H24" s="15">
        <f t="shared" si="5"/>
        <v>1</v>
      </c>
      <c r="I24" s="15">
        <f t="shared" si="5"/>
        <v>1</v>
      </c>
      <c r="J24" s="15">
        <f t="shared" si="5"/>
        <v>3</v>
      </c>
      <c r="K24" s="15">
        <f t="shared" si="5"/>
        <v>3</v>
      </c>
      <c r="L24" s="15">
        <f t="shared" si="5"/>
        <v>4</v>
      </c>
      <c r="M24" s="15">
        <f t="shared" si="5"/>
        <v>0</v>
      </c>
      <c r="N24" s="15">
        <f t="shared" si="5"/>
        <v>1</v>
      </c>
      <c r="O24" s="15">
        <f t="shared" si="5"/>
        <v>2</v>
      </c>
      <c r="P24" s="15">
        <f t="shared" si="5"/>
        <v>4</v>
      </c>
      <c r="Q24" s="15">
        <f t="shared" si="5"/>
        <v>2</v>
      </c>
      <c r="R24" s="15">
        <f t="shared" si="5"/>
        <v>0</v>
      </c>
    </row>
    <row r="25" spans="1:21" x14ac:dyDescent="0.25">
      <c r="B25" s="69"/>
      <c r="C25" s="23">
        <v>8</v>
      </c>
      <c r="D25" s="15">
        <f>COUNTIF(D7:D24,$C$25)</f>
        <v>2</v>
      </c>
      <c r="E25" s="15">
        <f t="shared" ref="E25:R25" si="6">COUNTIF(E7:E24,$C$25)</f>
        <v>1</v>
      </c>
      <c r="F25" s="15">
        <f t="shared" si="6"/>
        <v>1</v>
      </c>
      <c r="G25" s="15">
        <f t="shared" si="6"/>
        <v>4</v>
      </c>
      <c r="H25" s="15">
        <f t="shared" si="6"/>
        <v>4</v>
      </c>
      <c r="I25" s="15">
        <f t="shared" si="6"/>
        <v>1</v>
      </c>
      <c r="J25" s="15">
        <f t="shared" si="6"/>
        <v>3</v>
      </c>
      <c r="K25" s="15">
        <f t="shared" si="6"/>
        <v>0</v>
      </c>
      <c r="L25" s="15">
        <f t="shared" si="6"/>
        <v>1</v>
      </c>
      <c r="M25" s="15">
        <f t="shared" si="6"/>
        <v>0</v>
      </c>
      <c r="N25" s="15">
        <f t="shared" si="6"/>
        <v>2</v>
      </c>
      <c r="O25" s="15">
        <f t="shared" si="6"/>
        <v>0</v>
      </c>
      <c r="P25" s="15">
        <f t="shared" si="6"/>
        <v>0</v>
      </c>
      <c r="Q25" s="15">
        <f t="shared" si="6"/>
        <v>1</v>
      </c>
      <c r="R25" s="15">
        <f t="shared" si="6"/>
        <v>1</v>
      </c>
      <c r="S25" s="77" t="s">
        <v>40</v>
      </c>
      <c r="T25" s="78"/>
      <c r="U25" s="43"/>
    </row>
    <row r="26" spans="1:21" ht="19.5" thickBot="1" x14ac:dyDescent="0.3">
      <c r="B26" s="70"/>
      <c r="C26" s="24">
        <v>7</v>
      </c>
      <c r="D26" s="15">
        <f>COUNTIF(D3:D20,$C$26)</f>
        <v>6</v>
      </c>
      <c r="E26" s="15">
        <f t="shared" ref="E26:R26" si="7">COUNTIF(E3:E20,$C$26)</f>
        <v>5</v>
      </c>
      <c r="F26" s="15">
        <f t="shared" si="7"/>
        <v>2</v>
      </c>
      <c r="G26" s="15">
        <f t="shared" si="7"/>
        <v>1</v>
      </c>
      <c r="H26" s="15">
        <f t="shared" si="7"/>
        <v>1</v>
      </c>
      <c r="I26" s="15">
        <f t="shared" si="7"/>
        <v>1</v>
      </c>
      <c r="J26" s="15">
        <f t="shared" si="7"/>
        <v>3</v>
      </c>
      <c r="K26" s="15">
        <f t="shared" si="7"/>
        <v>5</v>
      </c>
      <c r="L26" s="15">
        <f t="shared" si="7"/>
        <v>3</v>
      </c>
      <c r="M26" s="15">
        <f t="shared" si="7"/>
        <v>4</v>
      </c>
      <c r="N26" s="15">
        <f t="shared" si="7"/>
        <v>2</v>
      </c>
      <c r="O26" s="15">
        <f t="shared" si="7"/>
        <v>2</v>
      </c>
      <c r="P26" s="15">
        <f t="shared" si="7"/>
        <v>1</v>
      </c>
      <c r="Q26" s="15">
        <f t="shared" si="7"/>
        <v>3</v>
      </c>
      <c r="R26" s="15">
        <f t="shared" si="7"/>
        <v>4</v>
      </c>
      <c r="S26" s="43"/>
      <c r="T26" s="27" t="s">
        <v>41</v>
      </c>
      <c r="U26" s="27">
        <v>0</v>
      </c>
    </row>
    <row r="27" spans="1:21" x14ac:dyDescent="0.25">
      <c r="B27" s="71" t="s">
        <v>38</v>
      </c>
      <c r="C27" s="22">
        <v>6</v>
      </c>
      <c r="D27" s="15">
        <f>COUNTIF(D3:D20,$C$27)</f>
        <v>1</v>
      </c>
      <c r="E27" s="15">
        <f t="shared" ref="E27:R27" si="8">COUNTIF(E3:E20,$C$27)</f>
        <v>1</v>
      </c>
      <c r="F27" s="15">
        <f t="shared" si="8"/>
        <v>2</v>
      </c>
      <c r="G27" s="15">
        <f t="shared" si="8"/>
        <v>1</v>
      </c>
      <c r="H27" s="15">
        <f t="shared" si="8"/>
        <v>1</v>
      </c>
      <c r="I27" s="15">
        <f t="shared" si="8"/>
        <v>4</v>
      </c>
      <c r="J27" s="15">
        <f t="shared" si="8"/>
        <v>0</v>
      </c>
      <c r="K27" s="15">
        <f t="shared" si="8"/>
        <v>1</v>
      </c>
      <c r="L27" s="15">
        <f t="shared" si="8"/>
        <v>3</v>
      </c>
      <c r="M27" s="15">
        <f t="shared" si="8"/>
        <v>2</v>
      </c>
      <c r="N27" s="15">
        <f t="shared" si="8"/>
        <v>2</v>
      </c>
      <c r="O27" s="15">
        <f t="shared" si="8"/>
        <v>0</v>
      </c>
      <c r="P27" s="15">
        <f t="shared" si="8"/>
        <v>0</v>
      </c>
      <c r="Q27" s="15">
        <f t="shared" si="8"/>
        <v>1</v>
      </c>
      <c r="R27" s="15">
        <f t="shared" si="8"/>
        <v>3</v>
      </c>
      <c r="S27" s="43"/>
      <c r="T27" s="28" t="s">
        <v>42</v>
      </c>
      <c r="U27" s="28">
        <v>3</v>
      </c>
    </row>
    <row r="28" spans="1:21" x14ac:dyDescent="0.25">
      <c r="B28" s="72"/>
      <c r="C28" s="23">
        <v>5</v>
      </c>
      <c r="D28" s="15">
        <f>COUNTIF(D3:D20,$C$28)</f>
        <v>2</v>
      </c>
      <c r="E28" s="15">
        <f t="shared" ref="E28:R28" si="9">COUNTIF(E3:E20,$C$28)</f>
        <v>2</v>
      </c>
      <c r="F28" s="15">
        <f t="shared" si="9"/>
        <v>3</v>
      </c>
      <c r="G28" s="15">
        <f t="shared" si="9"/>
        <v>4</v>
      </c>
      <c r="H28" s="15">
        <f t="shared" si="9"/>
        <v>3</v>
      </c>
      <c r="I28" s="15">
        <f t="shared" si="9"/>
        <v>1</v>
      </c>
      <c r="J28" s="15">
        <f t="shared" si="9"/>
        <v>4</v>
      </c>
      <c r="K28" s="15">
        <f t="shared" si="9"/>
        <v>1</v>
      </c>
      <c r="L28" s="15">
        <f t="shared" si="9"/>
        <v>2</v>
      </c>
      <c r="M28" s="15">
        <f t="shared" si="9"/>
        <v>1</v>
      </c>
      <c r="N28" s="15">
        <f t="shared" si="9"/>
        <v>2</v>
      </c>
      <c r="O28" s="15">
        <f t="shared" si="9"/>
        <v>0</v>
      </c>
      <c r="P28" s="15">
        <f t="shared" si="9"/>
        <v>0</v>
      </c>
      <c r="Q28" s="15">
        <f t="shared" si="9"/>
        <v>6</v>
      </c>
      <c r="R28" s="15">
        <f t="shared" si="9"/>
        <v>0</v>
      </c>
      <c r="S28" s="43"/>
      <c r="T28" s="29" t="s">
        <v>43</v>
      </c>
      <c r="U28" s="29">
        <v>10</v>
      </c>
    </row>
    <row r="29" spans="1:21" ht="18.75" customHeight="1" thickBot="1" x14ac:dyDescent="0.3">
      <c r="B29" s="73"/>
      <c r="C29" s="24">
        <v>4</v>
      </c>
      <c r="D29" s="15">
        <f>COUNTIF(D3:D20,$C$29)</f>
        <v>5</v>
      </c>
      <c r="E29" s="15">
        <f t="shared" ref="E29:R29" si="10">COUNTIF(E3:E20,$C$29)</f>
        <v>5</v>
      </c>
      <c r="F29" s="15">
        <f t="shared" si="10"/>
        <v>2</v>
      </c>
      <c r="G29" s="15">
        <f t="shared" si="10"/>
        <v>2</v>
      </c>
      <c r="H29" s="15">
        <f t="shared" si="10"/>
        <v>3</v>
      </c>
      <c r="I29" s="15">
        <f t="shared" si="10"/>
        <v>5</v>
      </c>
      <c r="J29" s="15">
        <f t="shared" si="10"/>
        <v>0</v>
      </c>
      <c r="K29" s="15">
        <f t="shared" si="10"/>
        <v>4</v>
      </c>
      <c r="L29" s="15">
        <f t="shared" si="10"/>
        <v>2</v>
      </c>
      <c r="M29" s="15">
        <f t="shared" si="10"/>
        <v>5</v>
      </c>
      <c r="N29" s="15">
        <f t="shared" si="10"/>
        <v>3</v>
      </c>
      <c r="O29" s="15">
        <f t="shared" si="10"/>
        <v>0</v>
      </c>
      <c r="P29" s="15">
        <f t="shared" si="10"/>
        <v>0</v>
      </c>
      <c r="Q29" s="15">
        <f t="shared" si="10"/>
        <v>2</v>
      </c>
      <c r="R29" s="15">
        <f t="shared" si="10"/>
        <v>4</v>
      </c>
      <c r="S29" s="43"/>
      <c r="T29" s="30" t="s">
        <v>44</v>
      </c>
      <c r="U29" s="30">
        <v>5</v>
      </c>
    </row>
    <row r="30" spans="1:21" x14ac:dyDescent="0.25">
      <c r="B30" s="74" t="s">
        <v>39</v>
      </c>
      <c r="C30" s="25">
        <v>3</v>
      </c>
      <c r="D30" s="15">
        <f>COUNTIF(D3:D20,$C$30)</f>
        <v>2</v>
      </c>
      <c r="E30" s="15">
        <f t="shared" ref="E30:R30" si="11">COUNTIF(E3:E20,$C$30)</f>
        <v>1</v>
      </c>
      <c r="F30" s="15">
        <f t="shared" si="11"/>
        <v>4</v>
      </c>
      <c r="G30" s="15">
        <f t="shared" si="11"/>
        <v>1</v>
      </c>
      <c r="H30" s="15">
        <f t="shared" si="11"/>
        <v>0</v>
      </c>
      <c r="I30" s="15">
        <f t="shared" si="11"/>
        <v>3</v>
      </c>
      <c r="J30" s="15">
        <f t="shared" si="11"/>
        <v>1</v>
      </c>
      <c r="K30" s="15">
        <f t="shared" si="11"/>
        <v>1</v>
      </c>
      <c r="L30" s="15">
        <f t="shared" si="11"/>
        <v>0</v>
      </c>
      <c r="M30" s="15">
        <f t="shared" si="11"/>
        <v>3</v>
      </c>
      <c r="N30" s="15">
        <f t="shared" si="11"/>
        <v>0</v>
      </c>
      <c r="O30" s="15">
        <f t="shared" si="11"/>
        <v>0</v>
      </c>
      <c r="P30" s="15">
        <f t="shared" si="11"/>
        <v>0</v>
      </c>
      <c r="Q30" s="15">
        <f t="shared" si="11"/>
        <v>0</v>
      </c>
      <c r="R30" s="15">
        <f t="shared" si="11"/>
        <v>1</v>
      </c>
    </row>
    <row r="31" spans="1:21" x14ac:dyDescent="0.25">
      <c r="B31" s="75"/>
      <c r="C31" s="23">
        <v>2</v>
      </c>
      <c r="D31" s="15">
        <f>COUNTIF(D3:D20,$C$31)</f>
        <v>0</v>
      </c>
      <c r="E31" s="15">
        <f t="shared" ref="E31:R31" si="12">COUNTIF(E3:E20,$C$31)</f>
        <v>0</v>
      </c>
      <c r="F31" s="15">
        <f t="shared" si="12"/>
        <v>0</v>
      </c>
      <c r="G31" s="15">
        <f t="shared" si="12"/>
        <v>1</v>
      </c>
      <c r="H31" s="15">
        <f t="shared" si="12"/>
        <v>2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5">
        <f t="shared" si="12"/>
        <v>0</v>
      </c>
      <c r="Q31" s="15">
        <f t="shared" si="12"/>
        <v>0</v>
      </c>
      <c r="R31" s="15">
        <f t="shared" si="12"/>
        <v>0</v>
      </c>
    </row>
    <row r="32" spans="1:21" ht="19.5" thickBot="1" x14ac:dyDescent="0.3">
      <c r="B32" s="76"/>
      <c r="C32" s="24">
        <v>1</v>
      </c>
      <c r="D32" s="15">
        <f>COUNTIF(D3:D20,$C$32)</f>
        <v>0</v>
      </c>
      <c r="E32" s="15">
        <f t="shared" ref="E32:R32" si="13">COUNTIF(E3:E20,$C$32)</f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3</v>
      </c>
      <c r="K32" s="15">
        <f t="shared" si="13"/>
        <v>0</v>
      </c>
      <c r="L32" s="15">
        <f t="shared" si="13"/>
        <v>0</v>
      </c>
      <c r="M32" s="15">
        <f t="shared" si="13"/>
        <v>0</v>
      </c>
      <c r="N32" s="15">
        <f t="shared" si="13"/>
        <v>0</v>
      </c>
      <c r="O32" s="15">
        <f t="shared" si="13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</row>
    <row r="33" spans="2:18" ht="19.5" thickBot="1" x14ac:dyDescent="0.3">
      <c r="B33" s="79" t="s">
        <v>46</v>
      </c>
      <c r="C33" s="80"/>
      <c r="D33" s="132">
        <f>(D21*$C$21+D22*$C$22+D23*$C$23+D24*$C$24+D25*$C$25+D26*$C$26+D27*$C$27+D28*$C$28+D29*$C$29+D30*$C$30+D31*$C$31+D32*$C$32)/(18*12)</f>
        <v>0.46296296296296297</v>
      </c>
      <c r="E33" s="132">
        <f t="shared" ref="E33:Q33" si="14">(E21*$C$21+E22*$C$22+E23*$C$23+E24*$C$24+E25*$C$25+E26*$C$26+E27*$C$27+E28*$C$28+E29*$C$29+E30*$C$30+E31*$C$31+E32*$C$32)/(18*12)</f>
        <v>0.46296296296296297</v>
      </c>
      <c r="F33" s="132">
        <f t="shared" si="14"/>
        <v>0.49074074074074076</v>
      </c>
      <c r="G33" s="132">
        <f t="shared" si="14"/>
        <v>0.4861111111111111</v>
      </c>
      <c r="H33" s="132">
        <f t="shared" si="14"/>
        <v>0.4861111111111111</v>
      </c>
      <c r="I33" s="132">
        <f t="shared" si="14"/>
        <v>0.37962962962962965</v>
      </c>
      <c r="J33" s="132">
        <f t="shared" si="14"/>
        <v>0.5</v>
      </c>
      <c r="K33" s="132">
        <f t="shared" si="14"/>
        <v>0.47222222222222221</v>
      </c>
      <c r="L33" s="132">
        <f t="shared" si="14"/>
        <v>0.60648148148148151</v>
      </c>
      <c r="M33" s="132">
        <f t="shared" si="14"/>
        <v>0.3888888888888889</v>
      </c>
      <c r="N33" s="132">
        <f t="shared" si="14"/>
        <v>0.52314814814814814</v>
      </c>
      <c r="O33" s="132">
        <f t="shared" si="14"/>
        <v>0.64351851851851849</v>
      </c>
      <c r="P33" s="132">
        <f t="shared" si="14"/>
        <v>0.84722222222222221</v>
      </c>
      <c r="Q33" s="132">
        <f t="shared" si="14"/>
        <v>0.51388888888888884</v>
      </c>
      <c r="R33" s="132">
        <f>(R21*$C$21+R22*$C$22+R23*$C$23+R24*$C$24+R25*$C$25+R26*$C$26+R27*$C$27+R28*$C$28+R29*$C$29+R30*$C$30+R31*$C$31+R32*$C$32)/(14*12)</f>
        <v>0.49404761904761907</v>
      </c>
    </row>
    <row r="34" spans="2:18" ht="19.5" thickBot="1" x14ac:dyDescent="0.3">
      <c r="B34" s="81" t="s">
        <v>47</v>
      </c>
      <c r="C34" s="82"/>
      <c r="D34" s="133">
        <f>(D21*$C$21+D22*$C$22+D23*$C$23+D24*$C$24+D25*$C$25+D26*$C$26)/(18*12)</f>
        <v>0.26851851851851855</v>
      </c>
      <c r="E34" s="133">
        <f t="shared" ref="E34:Q34" si="15">(E21*$C$21+E22*$C$22+E23*$C$23+E24*$C$24+E25*$C$25+E26*$C$26)/(18*12)</f>
        <v>0.28240740740740738</v>
      </c>
      <c r="F34" s="133">
        <f t="shared" si="15"/>
        <v>0.27314814814814814</v>
      </c>
      <c r="G34" s="133">
        <f t="shared" si="15"/>
        <v>0.30555555555555558</v>
      </c>
      <c r="H34" s="133">
        <f t="shared" si="15"/>
        <v>0.31481481481481483</v>
      </c>
      <c r="I34" s="133">
        <f t="shared" si="15"/>
        <v>0.1111111111111111</v>
      </c>
      <c r="J34" s="133">
        <f t="shared" si="15"/>
        <v>0.37962962962962965</v>
      </c>
      <c r="K34" s="133">
        <f t="shared" si="15"/>
        <v>0.33333333333333331</v>
      </c>
      <c r="L34" s="133">
        <f t="shared" si="15"/>
        <v>0.43981481481481483</v>
      </c>
      <c r="M34" s="133">
        <f t="shared" si="15"/>
        <v>0.17592592592592593</v>
      </c>
      <c r="N34" s="133">
        <f t="shared" si="15"/>
        <v>0.36574074074074076</v>
      </c>
      <c r="O34" s="133">
        <f t="shared" si="15"/>
        <v>0.64351851851851849</v>
      </c>
      <c r="P34" s="133">
        <f t="shared" si="15"/>
        <v>0.84722222222222221</v>
      </c>
      <c r="Q34" s="133">
        <f t="shared" si="15"/>
        <v>0.31018518518518517</v>
      </c>
      <c r="R34" s="133">
        <f>(R21*$C$21+R22*$C$22+R23*$C$23+R24*$C$24+R25*$C$25+R26*$C$26)/(14*12)</f>
        <v>0.27380952380952384</v>
      </c>
    </row>
  </sheetData>
  <mergeCells count="28">
    <mergeCell ref="S23:U23"/>
    <mergeCell ref="S25:T25"/>
    <mergeCell ref="B33:C33"/>
    <mergeCell ref="B34:C34"/>
    <mergeCell ref="B20:C20"/>
    <mergeCell ref="B21:B23"/>
    <mergeCell ref="B24:B26"/>
    <mergeCell ref="B27:B29"/>
    <mergeCell ref="B30:B32"/>
    <mergeCell ref="S22:U22"/>
    <mergeCell ref="B19:C19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2:C12"/>
    <mergeCell ref="A1:U1"/>
    <mergeCell ref="B2:C2"/>
    <mergeCell ref="B3:C3"/>
    <mergeCell ref="B4:C4"/>
    <mergeCell ref="B5:C5"/>
    <mergeCell ref="B6:C6"/>
  </mergeCells>
  <pageMargins left="0.23622047244094491" right="0.23622047244094491" top="0.19685039370078741" bottom="0.19685039370078741" header="0.31496062992125984" footer="0.31496062992125984"/>
  <pageSetup paperSize="9" scale="81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topLeftCell="A4" zoomScale="90" zoomScaleNormal="90" workbookViewId="0">
      <selection activeCell="Z11" sqref="Z11"/>
    </sheetView>
  </sheetViews>
  <sheetFormatPr defaultRowHeight="18.75" x14ac:dyDescent="0.25"/>
  <cols>
    <col min="1" max="1" width="5.42578125" style="44" customWidth="1"/>
    <col min="2" max="2" width="21.85546875" style="44" customWidth="1"/>
    <col min="3" max="3" width="9.7109375" style="44" customWidth="1"/>
    <col min="4" max="21" width="6.7109375" style="44" customWidth="1"/>
    <col min="22" max="16384" width="9.140625" style="44"/>
  </cols>
  <sheetData>
    <row r="1" spans="1:26" ht="21" thickBot="1" x14ac:dyDescent="0.3">
      <c r="A1" s="54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6" ht="87.75" customHeight="1" thickBot="1" x14ac:dyDescent="0.3">
      <c r="A2" s="45" t="s">
        <v>18</v>
      </c>
      <c r="B2" s="57" t="s">
        <v>17</v>
      </c>
      <c r="C2" s="58"/>
      <c r="D2" s="38" t="s">
        <v>19</v>
      </c>
      <c r="E2" s="31" t="s">
        <v>20</v>
      </c>
      <c r="F2" s="31" t="s">
        <v>23</v>
      </c>
      <c r="G2" s="31" t="s">
        <v>22</v>
      </c>
      <c r="H2" s="31" t="s">
        <v>21</v>
      </c>
      <c r="I2" s="31" t="s">
        <v>24</v>
      </c>
      <c r="J2" s="31" t="s">
        <v>25</v>
      </c>
      <c r="K2" s="31" t="s">
        <v>26</v>
      </c>
      <c r="L2" s="31" t="s">
        <v>28</v>
      </c>
      <c r="M2" s="31" t="s">
        <v>27</v>
      </c>
      <c r="N2" s="31" t="s">
        <v>32</v>
      </c>
      <c r="O2" s="31" t="s">
        <v>31</v>
      </c>
      <c r="P2" s="31" t="s">
        <v>33</v>
      </c>
      <c r="Q2" s="31" t="s">
        <v>29</v>
      </c>
      <c r="R2" s="39" t="s">
        <v>30</v>
      </c>
      <c r="S2" s="40" t="s">
        <v>35</v>
      </c>
      <c r="T2" s="32" t="s">
        <v>45</v>
      </c>
      <c r="U2" s="144" t="s">
        <v>34</v>
      </c>
    </row>
    <row r="3" spans="1:26" ht="19.5" thickBot="1" x14ac:dyDescent="0.3">
      <c r="A3" s="121">
        <v>1</v>
      </c>
      <c r="B3" s="122" t="s">
        <v>0</v>
      </c>
      <c r="C3" s="123"/>
      <c r="D3" s="124">
        <v>5</v>
      </c>
      <c r="E3" s="112">
        <v>5</v>
      </c>
      <c r="F3" s="112">
        <v>5</v>
      </c>
      <c r="G3" s="112">
        <v>6</v>
      </c>
      <c r="H3" s="112">
        <v>6</v>
      </c>
      <c r="I3" s="112">
        <v>4</v>
      </c>
      <c r="J3" s="112">
        <v>5</v>
      </c>
      <c r="K3" s="112">
        <v>8</v>
      </c>
      <c r="L3" s="112">
        <v>6</v>
      </c>
      <c r="M3" s="112">
        <v>5</v>
      </c>
      <c r="N3" s="112">
        <v>5</v>
      </c>
      <c r="O3" s="112">
        <v>11</v>
      </c>
      <c r="P3" s="112">
        <v>11</v>
      </c>
      <c r="Q3" s="112">
        <v>6</v>
      </c>
      <c r="R3" s="125">
        <v>7</v>
      </c>
      <c r="S3" s="52" t="s">
        <v>43</v>
      </c>
      <c r="T3" s="33">
        <f>(SUM(D3:R3))/15</f>
        <v>6.333333333333333</v>
      </c>
      <c r="U3" s="34"/>
    </row>
    <row r="4" spans="1:26" ht="19.5" thickBot="1" x14ac:dyDescent="0.3">
      <c r="A4" s="20">
        <f>A3+1</f>
        <v>2</v>
      </c>
      <c r="B4" s="59" t="s">
        <v>1</v>
      </c>
      <c r="C4" s="60"/>
      <c r="D4" s="6">
        <v>4</v>
      </c>
      <c r="E4" s="7">
        <v>5</v>
      </c>
      <c r="F4" s="7">
        <v>4</v>
      </c>
      <c r="G4" s="7">
        <v>5</v>
      </c>
      <c r="H4" s="7">
        <v>4</v>
      </c>
      <c r="I4" s="7">
        <v>5</v>
      </c>
      <c r="J4" s="7">
        <v>5</v>
      </c>
      <c r="K4" s="7">
        <v>6</v>
      </c>
      <c r="L4" s="7">
        <v>5</v>
      </c>
      <c r="M4" s="7">
        <v>4</v>
      </c>
      <c r="N4" s="7">
        <v>6</v>
      </c>
      <c r="O4" s="7">
        <v>8</v>
      </c>
      <c r="P4" s="7">
        <v>9</v>
      </c>
      <c r="Q4" s="7">
        <v>5</v>
      </c>
      <c r="R4" s="8">
        <v>4</v>
      </c>
      <c r="S4" s="53" t="s">
        <v>43</v>
      </c>
      <c r="T4" s="33">
        <f t="shared" ref="T4:T20" si="0">(SUM(D4:R4))/15</f>
        <v>5.2666666666666666</v>
      </c>
      <c r="U4" s="35"/>
    </row>
    <row r="5" spans="1:26" x14ac:dyDescent="0.25">
      <c r="A5" s="126">
        <f t="shared" ref="A5:A17" si="1">A4+1</f>
        <v>3</v>
      </c>
      <c r="B5" s="127" t="s">
        <v>2</v>
      </c>
      <c r="C5" s="128"/>
      <c r="D5" s="129">
        <v>7</v>
      </c>
      <c r="E5" s="130">
        <v>8</v>
      </c>
      <c r="F5" s="130">
        <v>7</v>
      </c>
      <c r="G5" s="130">
        <v>8</v>
      </c>
      <c r="H5" s="130">
        <v>8</v>
      </c>
      <c r="I5" s="130">
        <v>8</v>
      </c>
      <c r="J5" s="130">
        <v>8</v>
      </c>
      <c r="K5" s="130">
        <v>8</v>
      </c>
      <c r="L5" s="130">
        <v>8</v>
      </c>
      <c r="M5" s="130">
        <v>8</v>
      </c>
      <c r="N5" s="130">
        <v>12</v>
      </c>
      <c r="O5" s="130">
        <v>11</v>
      </c>
      <c r="P5" s="130">
        <v>11</v>
      </c>
      <c r="Q5" s="130">
        <v>8</v>
      </c>
      <c r="R5" s="131" t="s">
        <v>50</v>
      </c>
      <c r="S5" s="83" t="s">
        <v>42</v>
      </c>
      <c r="T5" s="92">
        <f>(SUM(D5:R5))/14</f>
        <v>8.5714285714285712</v>
      </c>
      <c r="U5" s="84"/>
    </row>
    <row r="6" spans="1:26" x14ac:dyDescent="0.25">
      <c r="A6" s="98">
        <f>A5+1</f>
        <v>4</v>
      </c>
      <c r="B6" s="94" t="s">
        <v>3</v>
      </c>
      <c r="C6" s="94"/>
      <c r="D6" s="7">
        <v>8</v>
      </c>
      <c r="E6" s="7">
        <v>8</v>
      </c>
      <c r="F6" s="7">
        <v>8</v>
      </c>
      <c r="G6" s="7">
        <v>8</v>
      </c>
      <c r="H6" s="7">
        <v>9</v>
      </c>
      <c r="I6" s="7">
        <v>9</v>
      </c>
      <c r="J6" s="7">
        <v>8</v>
      </c>
      <c r="K6" s="7">
        <v>9</v>
      </c>
      <c r="L6" s="7">
        <v>9</v>
      </c>
      <c r="M6" s="7">
        <v>8</v>
      </c>
      <c r="N6" s="7">
        <v>8</v>
      </c>
      <c r="O6" s="7">
        <v>11</v>
      </c>
      <c r="P6" s="7">
        <v>10</v>
      </c>
      <c r="Q6" s="7">
        <v>10</v>
      </c>
      <c r="R6" s="7">
        <v>7</v>
      </c>
      <c r="S6" s="95" t="s">
        <v>42</v>
      </c>
      <c r="T6" s="96">
        <f t="shared" si="0"/>
        <v>8.6666666666666661</v>
      </c>
      <c r="U6" s="35"/>
    </row>
    <row r="7" spans="1:26" ht="19.5" thickBot="1" x14ac:dyDescent="0.3">
      <c r="A7" s="104">
        <v>5</v>
      </c>
      <c r="B7" s="105" t="s">
        <v>49</v>
      </c>
      <c r="C7" s="105"/>
      <c r="D7" s="106">
        <v>3</v>
      </c>
      <c r="E7" s="106">
        <v>4</v>
      </c>
      <c r="F7" s="106">
        <v>2</v>
      </c>
      <c r="G7" s="106">
        <v>5</v>
      </c>
      <c r="H7" s="106">
        <v>4</v>
      </c>
      <c r="I7" s="106">
        <v>3</v>
      </c>
      <c r="J7" s="106">
        <v>1</v>
      </c>
      <c r="K7" s="106">
        <v>3</v>
      </c>
      <c r="L7" s="106">
        <v>5</v>
      </c>
      <c r="M7" s="106">
        <v>3</v>
      </c>
      <c r="N7" s="106">
        <v>4</v>
      </c>
      <c r="O7" s="106">
        <v>8</v>
      </c>
      <c r="P7" s="106">
        <v>9</v>
      </c>
      <c r="Q7" s="106">
        <v>4</v>
      </c>
      <c r="R7" s="106">
        <v>4</v>
      </c>
      <c r="S7" s="117" t="s">
        <v>44</v>
      </c>
      <c r="T7" s="96">
        <f t="shared" si="0"/>
        <v>4.1333333333333337</v>
      </c>
      <c r="U7" s="36"/>
    </row>
    <row r="8" spans="1:26" x14ac:dyDescent="0.25">
      <c r="A8" s="100">
        <f t="shared" si="1"/>
        <v>6</v>
      </c>
      <c r="B8" s="101" t="s">
        <v>4</v>
      </c>
      <c r="C8" s="101"/>
      <c r="D8" s="85">
        <v>7</v>
      </c>
      <c r="E8" s="85">
        <v>7</v>
      </c>
      <c r="F8" s="85">
        <v>7</v>
      </c>
      <c r="G8" s="85">
        <v>7</v>
      </c>
      <c r="H8" s="85">
        <v>7</v>
      </c>
      <c r="I8" s="85">
        <v>6</v>
      </c>
      <c r="J8" s="85">
        <v>7</v>
      </c>
      <c r="K8" s="85">
        <v>7</v>
      </c>
      <c r="L8" s="85">
        <v>7</v>
      </c>
      <c r="M8" s="85">
        <v>7</v>
      </c>
      <c r="N8" s="85">
        <v>8</v>
      </c>
      <c r="O8" s="85">
        <v>10</v>
      </c>
      <c r="P8" s="85">
        <v>11</v>
      </c>
      <c r="Q8" s="85">
        <v>8</v>
      </c>
      <c r="R8" s="85">
        <v>8</v>
      </c>
      <c r="S8" s="114" t="s">
        <v>43</v>
      </c>
      <c r="T8" s="33">
        <f t="shared" si="0"/>
        <v>7.6</v>
      </c>
      <c r="U8" s="34"/>
    </row>
    <row r="9" spans="1:26" x14ac:dyDescent="0.25">
      <c r="A9" s="107">
        <f t="shared" si="1"/>
        <v>7</v>
      </c>
      <c r="B9" s="108" t="s">
        <v>5</v>
      </c>
      <c r="C9" s="108"/>
      <c r="D9" s="109">
        <v>5</v>
      </c>
      <c r="E9" s="109">
        <v>6</v>
      </c>
      <c r="F9" s="109">
        <v>5</v>
      </c>
      <c r="G9" s="109">
        <v>3</v>
      </c>
      <c r="H9" s="109">
        <v>3</v>
      </c>
      <c r="I9" s="109">
        <v>4</v>
      </c>
      <c r="J9" s="109">
        <v>6</v>
      </c>
      <c r="K9" s="109">
        <v>6</v>
      </c>
      <c r="L9" s="109">
        <v>8</v>
      </c>
      <c r="M9" s="109">
        <v>4</v>
      </c>
      <c r="N9" s="109">
        <v>9</v>
      </c>
      <c r="O9" s="109">
        <v>9</v>
      </c>
      <c r="P9" s="109">
        <v>9</v>
      </c>
      <c r="Q9" s="109">
        <v>6</v>
      </c>
      <c r="R9" s="109">
        <v>6</v>
      </c>
      <c r="S9" s="116" t="s">
        <v>44</v>
      </c>
      <c r="T9" s="96">
        <f t="shared" si="0"/>
        <v>5.9333333333333336</v>
      </c>
      <c r="U9" s="35"/>
    </row>
    <row r="10" spans="1:26" x14ac:dyDescent="0.25">
      <c r="A10" s="102">
        <f t="shared" si="1"/>
        <v>8</v>
      </c>
      <c r="B10" s="97" t="s">
        <v>7</v>
      </c>
      <c r="C10" s="97"/>
      <c r="D10" s="89">
        <v>4</v>
      </c>
      <c r="E10" s="89">
        <v>4</v>
      </c>
      <c r="F10" s="89">
        <v>3</v>
      </c>
      <c r="G10" s="89">
        <v>4</v>
      </c>
      <c r="H10" s="89">
        <v>4</v>
      </c>
      <c r="I10" s="89">
        <v>3</v>
      </c>
      <c r="J10" s="89">
        <v>5</v>
      </c>
      <c r="K10" s="89">
        <v>4</v>
      </c>
      <c r="L10" s="89">
        <v>4</v>
      </c>
      <c r="M10" s="89">
        <v>4</v>
      </c>
      <c r="N10" s="89">
        <v>6</v>
      </c>
      <c r="O10" s="89">
        <v>12</v>
      </c>
      <c r="P10" s="89">
        <v>11</v>
      </c>
      <c r="Q10" s="89">
        <v>5</v>
      </c>
      <c r="R10" s="89">
        <v>6</v>
      </c>
      <c r="S10" s="116" t="s">
        <v>44</v>
      </c>
      <c r="T10" s="96">
        <f t="shared" si="0"/>
        <v>5.2666666666666666</v>
      </c>
      <c r="U10" s="35"/>
    </row>
    <row r="11" spans="1:26" x14ac:dyDescent="0.25">
      <c r="A11" s="107">
        <f t="shared" si="1"/>
        <v>9</v>
      </c>
      <c r="B11" s="108" t="s">
        <v>6</v>
      </c>
      <c r="C11" s="108"/>
      <c r="D11" s="109">
        <v>7</v>
      </c>
      <c r="E11" s="109">
        <v>8</v>
      </c>
      <c r="F11" s="109">
        <v>9</v>
      </c>
      <c r="G11" s="109">
        <v>7</v>
      </c>
      <c r="H11" s="109">
        <v>8</v>
      </c>
      <c r="I11" s="109">
        <v>7</v>
      </c>
      <c r="J11" s="109">
        <v>7</v>
      </c>
      <c r="K11" s="109">
        <v>9</v>
      </c>
      <c r="L11" s="109">
        <v>9</v>
      </c>
      <c r="M11" s="109">
        <v>7</v>
      </c>
      <c r="N11" s="109">
        <v>9</v>
      </c>
      <c r="O11" s="109">
        <v>11</v>
      </c>
      <c r="P11" s="109">
        <v>11</v>
      </c>
      <c r="Q11" s="109">
        <v>8</v>
      </c>
      <c r="R11" s="109">
        <v>10</v>
      </c>
      <c r="S11" s="95" t="s">
        <v>42</v>
      </c>
      <c r="T11" s="96">
        <f t="shared" si="0"/>
        <v>8.4666666666666668</v>
      </c>
      <c r="U11" s="35"/>
    </row>
    <row r="12" spans="1:26" ht="19.5" thickBot="1" x14ac:dyDescent="0.3">
      <c r="A12" s="99">
        <f t="shared" si="1"/>
        <v>10</v>
      </c>
      <c r="B12" s="103" t="s">
        <v>8</v>
      </c>
      <c r="C12" s="103"/>
      <c r="D12" s="86">
        <v>4</v>
      </c>
      <c r="E12" s="86">
        <v>4</v>
      </c>
      <c r="F12" s="86">
        <v>4</v>
      </c>
      <c r="G12" s="86">
        <v>4</v>
      </c>
      <c r="H12" s="86">
        <v>4</v>
      </c>
      <c r="I12" s="86">
        <v>3</v>
      </c>
      <c r="J12" s="86">
        <v>1</v>
      </c>
      <c r="K12" s="86">
        <v>4</v>
      </c>
      <c r="L12" s="86">
        <v>5</v>
      </c>
      <c r="M12" s="86">
        <v>4</v>
      </c>
      <c r="N12" s="86">
        <v>6</v>
      </c>
      <c r="O12" s="86">
        <v>11</v>
      </c>
      <c r="P12" s="86">
        <v>11</v>
      </c>
      <c r="Q12" s="86">
        <v>5</v>
      </c>
      <c r="R12" s="86">
        <v>4</v>
      </c>
      <c r="S12" s="117" t="s">
        <v>44</v>
      </c>
      <c r="T12" s="120">
        <f t="shared" si="0"/>
        <v>4.9333333333333336</v>
      </c>
      <c r="U12" s="36"/>
      <c r="Z12" s="155"/>
    </row>
    <row r="13" spans="1:26" x14ac:dyDescent="0.25">
      <c r="A13" s="110">
        <f t="shared" si="1"/>
        <v>11</v>
      </c>
      <c r="B13" s="111" t="s">
        <v>9</v>
      </c>
      <c r="C13" s="111"/>
      <c r="D13" s="112">
        <v>7</v>
      </c>
      <c r="E13" s="112">
        <v>8</v>
      </c>
      <c r="F13" s="112">
        <v>7</v>
      </c>
      <c r="G13" s="112">
        <v>8</v>
      </c>
      <c r="H13" s="112">
        <v>8</v>
      </c>
      <c r="I13" s="112">
        <v>6</v>
      </c>
      <c r="J13" s="112">
        <v>8</v>
      </c>
      <c r="K13" s="112">
        <v>7</v>
      </c>
      <c r="L13" s="112">
        <v>8</v>
      </c>
      <c r="M13" s="112">
        <v>6</v>
      </c>
      <c r="N13" s="112">
        <v>10</v>
      </c>
      <c r="O13" s="112">
        <v>11</v>
      </c>
      <c r="P13" s="112">
        <v>11</v>
      </c>
      <c r="Q13" s="112">
        <v>7</v>
      </c>
      <c r="R13" s="112" t="s">
        <v>50</v>
      </c>
      <c r="S13" s="114" t="s">
        <v>43</v>
      </c>
      <c r="T13" s="33">
        <f>(SUM(D13:R13))/14</f>
        <v>8</v>
      </c>
      <c r="U13" s="34"/>
    </row>
    <row r="14" spans="1:26" x14ac:dyDescent="0.25">
      <c r="A14" s="102">
        <f>A13+1</f>
        <v>12</v>
      </c>
      <c r="B14" s="97" t="s">
        <v>10</v>
      </c>
      <c r="C14" s="97"/>
      <c r="D14" s="89">
        <v>7</v>
      </c>
      <c r="E14" s="89">
        <v>8</v>
      </c>
      <c r="F14" s="89">
        <v>10</v>
      </c>
      <c r="G14" s="89">
        <v>8</v>
      </c>
      <c r="H14" s="89">
        <v>7</v>
      </c>
      <c r="I14" s="89">
        <v>7</v>
      </c>
      <c r="J14" s="89">
        <v>6</v>
      </c>
      <c r="K14" s="89">
        <v>7</v>
      </c>
      <c r="L14" s="89">
        <v>9</v>
      </c>
      <c r="M14" s="89">
        <v>6</v>
      </c>
      <c r="N14" s="89">
        <v>8</v>
      </c>
      <c r="O14" s="89">
        <v>10</v>
      </c>
      <c r="P14" s="89">
        <v>11</v>
      </c>
      <c r="Q14" s="89">
        <v>6</v>
      </c>
      <c r="R14" s="89" t="s">
        <v>50</v>
      </c>
      <c r="S14" s="115" t="s">
        <v>43</v>
      </c>
      <c r="T14" s="96">
        <f>(SUM(D14:R14))/14</f>
        <v>7.8571428571428568</v>
      </c>
      <c r="U14" s="35"/>
    </row>
    <row r="15" spans="1:26" x14ac:dyDescent="0.25">
      <c r="A15" s="107">
        <f t="shared" si="1"/>
        <v>13</v>
      </c>
      <c r="B15" s="108" t="s">
        <v>11</v>
      </c>
      <c r="C15" s="108"/>
      <c r="D15" s="109">
        <v>4</v>
      </c>
      <c r="E15" s="109">
        <v>4</v>
      </c>
      <c r="F15" s="109">
        <v>2</v>
      </c>
      <c r="G15" s="109">
        <v>3</v>
      </c>
      <c r="H15" s="109">
        <v>2</v>
      </c>
      <c r="I15" s="109">
        <v>4</v>
      </c>
      <c r="J15" s="109">
        <v>1</v>
      </c>
      <c r="K15" s="109">
        <v>3</v>
      </c>
      <c r="L15" s="109">
        <v>4</v>
      </c>
      <c r="M15" s="109">
        <v>3</v>
      </c>
      <c r="N15" s="109">
        <v>6</v>
      </c>
      <c r="O15" s="109">
        <v>7</v>
      </c>
      <c r="P15" s="109">
        <v>7</v>
      </c>
      <c r="Q15" s="109">
        <v>4</v>
      </c>
      <c r="R15" s="109">
        <v>4</v>
      </c>
      <c r="S15" s="116" t="s">
        <v>44</v>
      </c>
      <c r="T15" s="96">
        <f t="shared" si="0"/>
        <v>3.8666666666666667</v>
      </c>
      <c r="U15" s="35"/>
    </row>
    <row r="16" spans="1:26" x14ac:dyDescent="0.25">
      <c r="A16" s="102">
        <f t="shared" si="1"/>
        <v>14</v>
      </c>
      <c r="B16" s="97" t="s">
        <v>12</v>
      </c>
      <c r="C16" s="97"/>
      <c r="D16" s="89">
        <v>9</v>
      </c>
      <c r="E16" s="89">
        <v>9</v>
      </c>
      <c r="F16" s="89">
        <v>9</v>
      </c>
      <c r="G16" s="89">
        <v>9</v>
      </c>
      <c r="H16" s="89">
        <v>10</v>
      </c>
      <c r="I16" s="89">
        <v>8</v>
      </c>
      <c r="J16" s="89">
        <v>9</v>
      </c>
      <c r="K16" s="89">
        <v>10</v>
      </c>
      <c r="L16" s="89">
        <v>10</v>
      </c>
      <c r="M16" s="89">
        <v>8</v>
      </c>
      <c r="N16" s="89">
        <v>10</v>
      </c>
      <c r="O16" s="89">
        <v>10</v>
      </c>
      <c r="P16" s="89">
        <v>10</v>
      </c>
      <c r="Q16" s="89">
        <v>9</v>
      </c>
      <c r="R16" s="89">
        <v>8</v>
      </c>
      <c r="S16" s="95" t="s">
        <v>42</v>
      </c>
      <c r="T16" s="96">
        <f t="shared" si="0"/>
        <v>9.1999999999999993</v>
      </c>
      <c r="U16" s="35"/>
    </row>
    <row r="17" spans="1:21" ht="19.5" thickBot="1" x14ac:dyDescent="0.3">
      <c r="A17" s="104">
        <f t="shared" si="1"/>
        <v>15</v>
      </c>
      <c r="B17" s="113" t="s">
        <v>13</v>
      </c>
      <c r="C17" s="113"/>
      <c r="D17" s="106">
        <v>5</v>
      </c>
      <c r="E17" s="106">
        <v>4</v>
      </c>
      <c r="F17" s="106">
        <v>6</v>
      </c>
      <c r="G17" s="106">
        <v>5</v>
      </c>
      <c r="H17" s="106">
        <v>5</v>
      </c>
      <c r="I17" s="106">
        <v>5</v>
      </c>
      <c r="J17" s="106">
        <v>3</v>
      </c>
      <c r="K17" s="106">
        <v>4</v>
      </c>
      <c r="L17" s="106">
        <v>7</v>
      </c>
      <c r="M17" s="106">
        <v>4</v>
      </c>
      <c r="N17" s="106">
        <v>7</v>
      </c>
      <c r="O17" s="106">
        <v>9</v>
      </c>
      <c r="P17" s="106">
        <v>9</v>
      </c>
      <c r="Q17" s="106">
        <v>5</v>
      </c>
      <c r="R17" s="106">
        <v>3</v>
      </c>
      <c r="S17" s="117" t="s">
        <v>44</v>
      </c>
      <c r="T17" s="120">
        <f t="shared" si="0"/>
        <v>5.4</v>
      </c>
      <c r="U17" s="36"/>
    </row>
    <row r="18" spans="1:21" x14ac:dyDescent="0.25">
      <c r="A18" s="100">
        <f>A17+1</f>
        <v>16</v>
      </c>
      <c r="B18" s="101" t="s">
        <v>14</v>
      </c>
      <c r="C18" s="101"/>
      <c r="D18" s="85">
        <v>8</v>
      </c>
      <c r="E18" s="85">
        <v>9</v>
      </c>
      <c r="F18" s="85">
        <v>10</v>
      </c>
      <c r="G18" s="85">
        <v>9</v>
      </c>
      <c r="H18" s="85">
        <v>10</v>
      </c>
      <c r="I18" s="85">
        <v>9</v>
      </c>
      <c r="J18" s="85">
        <v>9</v>
      </c>
      <c r="K18" s="85">
        <v>10</v>
      </c>
      <c r="L18" s="85">
        <v>10</v>
      </c>
      <c r="M18" s="85">
        <v>10</v>
      </c>
      <c r="N18" s="85">
        <v>12</v>
      </c>
      <c r="O18" s="85">
        <v>12</v>
      </c>
      <c r="P18" s="85">
        <v>11</v>
      </c>
      <c r="Q18" s="85">
        <v>10</v>
      </c>
      <c r="R18" s="85" t="s">
        <v>50</v>
      </c>
      <c r="S18" s="118" t="s">
        <v>42</v>
      </c>
      <c r="T18" s="33">
        <f>(SUM(D18:R18))/14</f>
        <v>9.9285714285714288</v>
      </c>
      <c r="U18" s="34"/>
    </row>
    <row r="19" spans="1:21" x14ac:dyDescent="0.25">
      <c r="A19" s="107">
        <v>17</v>
      </c>
      <c r="B19" s="108" t="s">
        <v>15</v>
      </c>
      <c r="C19" s="108"/>
      <c r="D19" s="109">
        <v>4</v>
      </c>
      <c r="E19" s="109">
        <v>5</v>
      </c>
      <c r="F19" s="109">
        <v>7</v>
      </c>
      <c r="G19" s="109">
        <v>5</v>
      </c>
      <c r="H19" s="109">
        <v>5</v>
      </c>
      <c r="I19" s="109">
        <v>4</v>
      </c>
      <c r="J19" s="109">
        <v>6</v>
      </c>
      <c r="K19" s="109">
        <v>7</v>
      </c>
      <c r="L19" s="109">
        <v>7</v>
      </c>
      <c r="M19" s="109">
        <v>5</v>
      </c>
      <c r="N19" s="109">
        <v>6</v>
      </c>
      <c r="O19" s="109">
        <v>12</v>
      </c>
      <c r="P19" s="109">
        <v>11</v>
      </c>
      <c r="Q19" s="109">
        <v>6</v>
      </c>
      <c r="R19" s="109">
        <v>8</v>
      </c>
      <c r="S19" s="115" t="s">
        <v>43</v>
      </c>
      <c r="T19" s="96">
        <f t="shared" si="0"/>
        <v>6.5333333333333332</v>
      </c>
      <c r="U19" s="35"/>
    </row>
    <row r="20" spans="1:21" ht="19.5" thickBot="1" x14ac:dyDescent="0.3">
      <c r="A20" s="99">
        <v>18</v>
      </c>
      <c r="B20" s="103" t="s">
        <v>16</v>
      </c>
      <c r="C20" s="103"/>
      <c r="D20" s="86">
        <v>6</v>
      </c>
      <c r="E20" s="86">
        <v>7</v>
      </c>
      <c r="F20" s="86">
        <v>5</v>
      </c>
      <c r="G20" s="86">
        <v>7</v>
      </c>
      <c r="H20" s="86">
        <v>8</v>
      </c>
      <c r="I20" s="86">
        <v>6</v>
      </c>
      <c r="J20" s="86">
        <v>9</v>
      </c>
      <c r="K20" s="86">
        <v>6</v>
      </c>
      <c r="L20" s="86">
        <v>8</v>
      </c>
      <c r="M20" s="86">
        <v>6</v>
      </c>
      <c r="N20" s="86">
        <v>10</v>
      </c>
      <c r="O20" s="86">
        <v>10</v>
      </c>
      <c r="P20" s="86">
        <v>10</v>
      </c>
      <c r="Q20" s="86">
        <v>8</v>
      </c>
      <c r="R20" s="86">
        <v>7</v>
      </c>
      <c r="S20" s="119" t="s">
        <v>43</v>
      </c>
      <c r="T20" s="120">
        <f t="shared" si="0"/>
        <v>7.5333333333333332</v>
      </c>
      <c r="U20" s="36"/>
    </row>
    <row r="21" spans="1:21" x14ac:dyDescent="0.25">
      <c r="B21" s="93" t="s">
        <v>36</v>
      </c>
      <c r="C21" s="25">
        <v>12</v>
      </c>
      <c r="D21" s="15">
        <f>COUNTIF($D$3:$D$20,$C$21)</f>
        <v>0</v>
      </c>
      <c r="E21" s="15">
        <f t="shared" ref="E21:R21" si="2">COUNTIF($D$3:$D$20,$C$21)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 t="shared" si="2"/>
        <v>0</v>
      </c>
      <c r="Q21" s="15">
        <f t="shared" si="2"/>
        <v>0</v>
      </c>
      <c r="R21" s="15">
        <f t="shared" si="2"/>
        <v>0</v>
      </c>
      <c r="S21" s="147"/>
      <c r="T21" s="148">
        <f>SUM(T3:T20)/18</f>
        <v>6.8605820105820108</v>
      </c>
      <c r="U21" s="149"/>
    </row>
    <row r="22" spans="1:21" x14ac:dyDescent="0.25">
      <c r="B22" s="66"/>
      <c r="C22" s="23">
        <v>11</v>
      </c>
      <c r="D22" s="15">
        <f>COUNTIF(D3:D20,$C$22)</f>
        <v>0</v>
      </c>
      <c r="E22" s="15">
        <f t="shared" ref="E22:R22" si="3">COUNTIF(E3:E20,$C$22)</f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6</v>
      </c>
      <c r="P22" s="15">
        <f t="shared" si="3"/>
        <v>10</v>
      </c>
      <c r="Q22" s="15">
        <f t="shared" si="3"/>
        <v>0</v>
      </c>
      <c r="R22" s="15">
        <f t="shared" si="3"/>
        <v>0</v>
      </c>
      <c r="S22" s="146" t="s">
        <v>51</v>
      </c>
      <c r="T22" s="150"/>
      <c r="U22" s="151"/>
    </row>
    <row r="23" spans="1:21" ht="19.5" thickBot="1" x14ac:dyDescent="0.3">
      <c r="B23" s="67"/>
      <c r="C23" s="24">
        <v>10</v>
      </c>
      <c r="D23" s="15">
        <f>COUNTIF(D3:D20,$C$23)</f>
        <v>0</v>
      </c>
      <c r="E23" s="15">
        <f t="shared" ref="E23:R23" si="4">COUNTIF(E3:E20,$C$23)</f>
        <v>0</v>
      </c>
      <c r="F23" s="15">
        <f t="shared" si="4"/>
        <v>2</v>
      </c>
      <c r="G23" s="15">
        <f t="shared" si="4"/>
        <v>0</v>
      </c>
      <c r="H23" s="15">
        <f t="shared" si="4"/>
        <v>2</v>
      </c>
      <c r="I23" s="15">
        <f t="shared" si="4"/>
        <v>0</v>
      </c>
      <c r="J23" s="15">
        <f t="shared" si="4"/>
        <v>0</v>
      </c>
      <c r="K23" s="15">
        <f t="shared" si="4"/>
        <v>2</v>
      </c>
      <c r="L23" s="15">
        <f t="shared" si="4"/>
        <v>2</v>
      </c>
      <c r="M23" s="15">
        <f t="shared" si="4"/>
        <v>1</v>
      </c>
      <c r="N23" s="15">
        <f t="shared" si="4"/>
        <v>3</v>
      </c>
      <c r="O23" s="15">
        <f t="shared" si="4"/>
        <v>4</v>
      </c>
      <c r="P23" s="15">
        <f t="shared" si="4"/>
        <v>3</v>
      </c>
      <c r="Q23" s="15">
        <f t="shared" si="4"/>
        <v>2</v>
      </c>
      <c r="R23" s="15">
        <f t="shared" si="4"/>
        <v>1</v>
      </c>
      <c r="S23" s="152" t="s">
        <v>52</v>
      </c>
      <c r="T23" s="153"/>
      <c r="U23" s="154"/>
    </row>
    <row r="24" spans="1:21" x14ac:dyDescent="0.25">
      <c r="B24" s="68" t="s">
        <v>37</v>
      </c>
      <c r="C24" s="22">
        <v>9</v>
      </c>
      <c r="D24" s="15">
        <f>COUNTIF(D3:D20,$C$24)</f>
        <v>1</v>
      </c>
      <c r="E24" s="15">
        <f t="shared" ref="E24:R24" si="5">COUNTIF(E3:E20,$C$24)</f>
        <v>2</v>
      </c>
      <c r="F24" s="15">
        <f t="shared" si="5"/>
        <v>2</v>
      </c>
      <c r="G24" s="15">
        <f t="shared" si="5"/>
        <v>2</v>
      </c>
      <c r="H24" s="15">
        <f t="shared" si="5"/>
        <v>1</v>
      </c>
      <c r="I24" s="15">
        <f t="shared" si="5"/>
        <v>2</v>
      </c>
      <c r="J24" s="15">
        <f t="shared" si="5"/>
        <v>3</v>
      </c>
      <c r="K24" s="15">
        <f t="shared" si="5"/>
        <v>2</v>
      </c>
      <c r="L24" s="15">
        <f t="shared" si="5"/>
        <v>3</v>
      </c>
      <c r="M24" s="15">
        <f t="shared" si="5"/>
        <v>0</v>
      </c>
      <c r="N24" s="15">
        <f t="shared" si="5"/>
        <v>2</v>
      </c>
      <c r="O24" s="15">
        <f t="shared" si="5"/>
        <v>2</v>
      </c>
      <c r="P24" s="15">
        <f t="shared" si="5"/>
        <v>4</v>
      </c>
      <c r="Q24" s="15">
        <f t="shared" si="5"/>
        <v>1</v>
      </c>
      <c r="R24" s="15">
        <f t="shared" si="5"/>
        <v>0</v>
      </c>
    </row>
    <row r="25" spans="1:21" x14ac:dyDescent="0.25">
      <c r="B25" s="69"/>
      <c r="C25" s="23">
        <v>8</v>
      </c>
      <c r="D25" s="15">
        <f>COUNTIF(D7:D24,$C$25)</f>
        <v>1</v>
      </c>
      <c r="E25" s="15">
        <f t="shared" ref="E25:R25" si="6">COUNTIF(E7:E24,$C$25)</f>
        <v>3</v>
      </c>
      <c r="F25" s="15">
        <f t="shared" si="6"/>
        <v>0</v>
      </c>
      <c r="G25" s="15">
        <f t="shared" si="6"/>
        <v>2</v>
      </c>
      <c r="H25" s="15">
        <f t="shared" si="6"/>
        <v>3</v>
      </c>
      <c r="I25" s="15">
        <f t="shared" si="6"/>
        <v>1</v>
      </c>
      <c r="J25" s="15">
        <f t="shared" si="6"/>
        <v>1</v>
      </c>
      <c r="K25" s="15">
        <f t="shared" si="6"/>
        <v>0</v>
      </c>
      <c r="L25" s="15">
        <f t="shared" si="6"/>
        <v>3</v>
      </c>
      <c r="M25" s="15">
        <f t="shared" si="6"/>
        <v>1</v>
      </c>
      <c r="N25" s="15">
        <f t="shared" si="6"/>
        <v>2</v>
      </c>
      <c r="O25" s="15">
        <f t="shared" si="6"/>
        <v>1</v>
      </c>
      <c r="P25" s="15">
        <f t="shared" si="6"/>
        <v>0</v>
      </c>
      <c r="Q25" s="15">
        <f t="shared" si="6"/>
        <v>3</v>
      </c>
      <c r="R25" s="15">
        <f t="shared" si="6"/>
        <v>3</v>
      </c>
      <c r="S25" s="77" t="s">
        <v>40</v>
      </c>
      <c r="T25" s="78"/>
      <c r="U25" s="43"/>
    </row>
    <row r="26" spans="1:21" ht="19.5" thickBot="1" x14ac:dyDescent="0.3">
      <c r="B26" s="70"/>
      <c r="C26" s="24">
        <v>7</v>
      </c>
      <c r="D26" s="15">
        <f>COUNTIF(D3:D20,$C$26)</f>
        <v>5</v>
      </c>
      <c r="E26" s="15">
        <f t="shared" ref="E26:R26" si="7">COUNTIF(E3:E20,$C$26)</f>
        <v>2</v>
      </c>
      <c r="F26" s="15">
        <f t="shared" si="7"/>
        <v>4</v>
      </c>
      <c r="G26" s="15">
        <f t="shared" si="7"/>
        <v>3</v>
      </c>
      <c r="H26" s="15">
        <f t="shared" si="7"/>
        <v>2</v>
      </c>
      <c r="I26" s="15">
        <f t="shared" si="7"/>
        <v>2</v>
      </c>
      <c r="J26" s="15">
        <f t="shared" si="7"/>
        <v>2</v>
      </c>
      <c r="K26" s="15">
        <f t="shared" si="7"/>
        <v>4</v>
      </c>
      <c r="L26" s="15">
        <f t="shared" si="7"/>
        <v>3</v>
      </c>
      <c r="M26" s="15">
        <f t="shared" si="7"/>
        <v>2</v>
      </c>
      <c r="N26" s="15">
        <f t="shared" si="7"/>
        <v>1</v>
      </c>
      <c r="O26" s="15">
        <f t="shared" si="7"/>
        <v>1</v>
      </c>
      <c r="P26" s="15">
        <f t="shared" si="7"/>
        <v>1</v>
      </c>
      <c r="Q26" s="15">
        <f t="shared" si="7"/>
        <v>1</v>
      </c>
      <c r="R26" s="15">
        <f t="shared" si="7"/>
        <v>3</v>
      </c>
      <c r="S26" s="43"/>
      <c r="T26" s="27" t="s">
        <v>41</v>
      </c>
      <c r="U26" s="27">
        <v>0</v>
      </c>
    </row>
    <row r="27" spans="1:21" x14ac:dyDescent="0.25">
      <c r="B27" s="71" t="s">
        <v>38</v>
      </c>
      <c r="C27" s="22">
        <v>6</v>
      </c>
      <c r="D27" s="15">
        <f>COUNTIF(D3:D20,$C$27)</f>
        <v>1</v>
      </c>
      <c r="E27" s="15">
        <f t="shared" ref="E27:R27" si="8">COUNTIF(E3:E20,$C$27)</f>
        <v>1</v>
      </c>
      <c r="F27" s="15">
        <f t="shared" si="8"/>
        <v>1</v>
      </c>
      <c r="G27" s="15">
        <f t="shared" si="8"/>
        <v>1</v>
      </c>
      <c r="H27" s="15">
        <f t="shared" si="8"/>
        <v>1</v>
      </c>
      <c r="I27" s="15">
        <f t="shared" si="8"/>
        <v>3</v>
      </c>
      <c r="J27" s="15">
        <f t="shared" si="8"/>
        <v>3</v>
      </c>
      <c r="K27" s="15">
        <f t="shared" si="8"/>
        <v>3</v>
      </c>
      <c r="L27" s="15">
        <f t="shared" si="8"/>
        <v>1</v>
      </c>
      <c r="M27" s="15">
        <f t="shared" si="8"/>
        <v>3</v>
      </c>
      <c r="N27" s="15">
        <f t="shared" si="8"/>
        <v>5</v>
      </c>
      <c r="O27" s="15">
        <f t="shared" si="8"/>
        <v>0</v>
      </c>
      <c r="P27" s="15">
        <f t="shared" si="8"/>
        <v>0</v>
      </c>
      <c r="Q27" s="15">
        <f t="shared" si="8"/>
        <v>4</v>
      </c>
      <c r="R27" s="15">
        <f t="shared" si="8"/>
        <v>2</v>
      </c>
      <c r="S27" s="43"/>
      <c r="T27" s="28" t="s">
        <v>42</v>
      </c>
      <c r="U27" s="28">
        <v>5</v>
      </c>
    </row>
    <row r="28" spans="1:21" x14ac:dyDescent="0.25">
      <c r="B28" s="72"/>
      <c r="C28" s="23">
        <v>5</v>
      </c>
      <c r="D28" s="15">
        <f>COUNTIF(D3:D20,$C$28)</f>
        <v>3</v>
      </c>
      <c r="E28" s="15">
        <f t="shared" ref="E28:R28" si="9">COUNTIF(E3:E20,$C$28)</f>
        <v>3</v>
      </c>
      <c r="F28" s="15">
        <f t="shared" si="9"/>
        <v>3</v>
      </c>
      <c r="G28" s="15">
        <f t="shared" si="9"/>
        <v>4</v>
      </c>
      <c r="H28" s="15">
        <f t="shared" si="9"/>
        <v>2</v>
      </c>
      <c r="I28" s="15">
        <f t="shared" si="9"/>
        <v>2</v>
      </c>
      <c r="J28" s="15">
        <f t="shared" si="9"/>
        <v>3</v>
      </c>
      <c r="K28" s="15">
        <f t="shared" si="9"/>
        <v>0</v>
      </c>
      <c r="L28" s="15">
        <f t="shared" si="9"/>
        <v>3</v>
      </c>
      <c r="M28" s="15">
        <f t="shared" si="9"/>
        <v>2</v>
      </c>
      <c r="N28" s="15">
        <f t="shared" si="9"/>
        <v>1</v>
      </c>
      <c r="O28" s="15">
        <f t="shared" si="9"/>
        <v>0</v>
      </c>
      <c r="P28" s="15">
        <f t="shared" si="9"/>
        <v>0</v>
      </c>
      <c r="Q28" s="15">
        <f t="shared" si="9"/>
        <v>4</v>
      </c>
      <c r="R28" s="15">
        <f t="shared" si="9"/>
        <v>0</v>
      </c>
      <c r="S28" s="43"/>
      <c r="T28" s="29" t="s">
        <v>43</v>
      </c>
      <c r="U28" s="29">
        <v>7</v>
      </c>
    </row>
    <row r="29" spans="1:21" ht="18.75" customHeight="1" thickBot="1" x14ac:dyDescent="0.3">
      <c r="B29" s="73"/>
      <c r="C29" s="24">
        <v>4</v>
      </c>
      <c r="D29" s="15">
        <f>COUNTIF(D3:D20,$C$29)</f>
        <v>5</v>
      </c>
      <c r="E29" s="15">
        <f t="shared" ref="E29:R29" si="10">COUNTIF(E3:E20,$C$29)</f>
        <v>5</v>
      </c>
      <c r="F29" s="15">
        <f t="shared" si="10"/>
        <v>2</v>
      </c>
      <c r="G29" s="15">
        <f t="shared" si="10"/>
        <v>2</v>
      </c>
      <c r="H29" s="15">
        <f t="shared" si="10"/>
        <v>4</v>
      </c>
      <c r="I29" s="15">
        <f t="shared" si="10"/>
        <v>4</v>
      </c>
      <c r="J29" s="15">
        <f t="shared" si="10"/>
        <v>0</v>
      </c>
      <c r="K29" s="15">
        <f t="shared" si="10"/>
        <v>3</v>
      </c>
      <c r="L29" s="15">
        <f t="shared" si="10"/>
        <v>2</v>
      </c>
      <c r="M29" s="15">
        <f t="shared" si="10"/>
        <v>5</v>
      </c>
      <c r="N29" s="15">
        <f t="shared" si="10"/>
        <v>1</v>
      </c>
      <c r="O29" s="15">
        <f t="shared" si="10"/>
        <v>0</v>
      </c>
      <c r="P29" s="15">
        <f t="shared" si="10"/>
        <v>0</v>
      </c>
      <c r="Q29" s="15">
        <f t="shared" si="10"/>
        <v>2</v>
      </c>
      <c r="R29" s="15">
        <f t="shared" si="10"/>
        <v>4</v>
      </c>
      <c r="S29" s="43"/>
      <c r="T29" s="30" t="s">
        <v>44</v>
      </c>
      <c r="U29" s="30">
        <v>6</v>
      </c>
    </row>
    <row r="30" spans="1:21" x14ac:dyDescent="0.25">
      <c r="B30" s="74" t="s">
        <v>39</v>
      </c>
      <c r="C30" s="25">
        <v>3</v>
      </c>
      <c r="D30" s="15">
        <f>COUNTIF(D3:D20,$C$30)</f>
        <v>1</v>
      </c>
      <c r="E30" s="15">
        <f t="shared" ref="E30:R30" si="11">COUNTIF(E3:E20,$C$30)</f>
        <v>0</v>
      </c>
      <c r="F30" s="15">
        <f t="shared" si="11"/>
        <v>1</v>
      </c>
      <c r="G30" s="15">
        <f t="shared" si="11"/>
        <v>2</v>
      </c>
      <c r="H30" s="15">
        <f t="shared" si="11"/>
        <v>1</v>
      </c>
      <c r="I30" s="15">
        <f t="shared" si="11"/>
        <v>3</v>
      </c>
      <c r="J30" s="15">
        <f t="shared" si="11"/>
        <v>1</v>
      </c>
      <c r="K30" s="15">
        <f t="shared" si="11"/>
        <v>2</v>
      </c>
      <c r="L30" s="15">
        <f t="shared" si="11"/>
        <v>0</v>
      </c>
      <c r="M30" s="15">
        <f t="shared" si="11"/>
        <v>2</v>
      </c>
      <c r="N30" s="15">
        <f t="shared" si="11"/>
        <v>0</v>
      </c>
      <c r="O30" s="15">
        <f t="shared" si="11"/>
        <v>0</v>
      </c>
      <c r="P30" s="15">
        <f t="shared" si="11"/>
        <v>0</v>
      </c>
      <c r="Q30" s="15">
        <f t="shared" si="11"/>
        <v>0</v>
      </c>
      <c r="R30" s="15">
        <f t="shared" si="11"/>
        <v>1</v>
      </c>
    </row>
    <row r="31" spans="1:21" x14ac:dyDescent="0.25">
      <c r="B31" s="75"/>
      <c r="C31" s="23">
        <v>2</v>
      </c>
      <c r="D31" s="15">
        <f>COUNTIF(D3:D20,$C$31)</f>
        <v>0</v>
      </c>
      <c r="E31" s="15">
        <f t="shared" ref="E31:R31" si="12">COUNTIF(E3:E20,$C$31)</f>
        <v>0</v>
      </c>
      <c r="F31" s="15">
        <f t="shared" si="12"/>
        <v>2</v>
      </c>
      <c r="G31" s="15">
        <f t="shared" si="12"/>
        <v>0</v>
      </c>
      <c r="H31" s="15">
        <f t="shared" si="12"/>
        <v>1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5">
        <f t="shared" si="12"/>
        <v>0</v>
      </c>
      <c r="Q31" s="15">
        <f t="shared" si="12"/>
        <v>0</v>
      </c>
      <c r="R31" s="15">
        <f t="shared" si="12"/>
        <v>0</v>
      </c>
    </row>
    <row r="32" spans="1:21" ht="19.5" thickBot="1" x14ac:dyDescent="0.3">
      <c r="B32" s="76"/>
      <c r="C32" s="24">
        <v>1</v>
      </c>
      <c r="D32" s="15">
        <f>COUNTIF(D3:D20,$C$32)</f>
        <v>0</v>
      </c>
      <c r="E32" s="15">
        <f t="shared" ref="E32:R32" si="13">COUNTIF(E3:E20,$C$32)</f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3</v>
      </c>
      <c r="K32" s="15">
        <f t="shared" si="13"/>
        <v>0</v>
      </c>
      <c r="L32" s="15">
        <f t="shared" si="13"/>
        <v>0</v>
      </c>
      <c r="M32" s="15">
        <f t="shared" si="13"/>
        <v>0</v>
      </c>
      <c r="N32" s="15">
        <f t="shared" si="13"/>
        <v>0</v>
      </c>
      <c r="O32" s="15">
        <f t="shared" si="13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</row>
    <row r="33" spans="2:18" ht="19.5" thickBot="1" x14ac:dyDescent="0.3">
      <c r="B33" s="79" t="s">
        <v>46</v>
      </c>
      <c r="C33" s="80"/>
      <c r="D33" s="132">
        <f>(D21*$C$21+D22*$C$22+D23*$C$23+D24*$C$24+D25*$C$25+D26*$C$26+D27*$C$27+D28*$C$28+D29*$C$29+D30*$C$30+D31*$C$31+D32*$C$32)/(18*12)</f>
        <v>0.44444444444444442</v>
      </c>
      <c r="E33" s="132">
        <f t="shared" ref="E33:Q33" si="14">(E21*$C$21+E22*$C$22+E23*$C$23+E24*$C$24+E25*$C$25+E26*$C$26+E27*$C$27+E28*$C$28+E29*$C$29+E30*$C$30+E31*$C$31+E32*$C$32)/(18*12)</f>
        <v>0.44907407407407407</v>
      </c>
      <c r="F33" s="132">
        <f t="shared" si="14"/>
        <v>0.47222222222222221</v>
      </c>
      <c r="G33" s="132">
        <f t="shared" si="14"/>
        <v>0.43981481481481483</v>
      </c>
      <c r="H33" s="132">
        <f t="shared" si="14"/>
        <v>0.48148148148148145</v>
      </c>
      <c r="I33" s="132">
        <f t="shared" si="14"/>
        <v>0.43055555555555558</v>
      </c>
      <c r="J33" s="132">
        <f t="shared" si="14"/>
        <v>0.40740740740740738</v>
      </c>
      <c r="K33" s="132">
        <f t="shared" si="14"/>
        <v>0.47222222222222221</v>
      </c>
      <c r="L33" s="132">
        <f t="shared" si="14"/>
        <v>0.56018518518518523</v>
      </c>
      <c r="M33" s="132">
        <f t="shared" si="14"/>
        <v>0.39814814814814814</v>
      </c>
      <c r="N33" s="132">
        <f t="shared" si="14"/>
        <v>0.5092592592592593</v>
      </c>
      <c r="O33" s="132">
        <f t="shared" si="14"/>
        <v>0.64351851851851849</v>
      </c>
      <c r="P33" s="132">
        <f t="shared" si="14"/>
        <v>0.84722222222222221</v>
      </c>
      <c r="Q33" s="132">
        <f t="shared" si="14"/>
        <v>0.51851851851851849</v>
      </c>
      <c r="R33" s="132">
        <f>(R21*$C$21+R22*$C$22+R23*$C$23+R24*$C$24+R25*$C$25+R26*$C$26+R27*$C$27+R28*$C$28+R29*$C$29+R30*$C$30+R31*$C$31+R32*$C$32)/(14*12)</f>
        <v>0.51190476190476186</v>
      </c>
    </row>
    <row r="34" spans="2:18" ht="19.5" thickBot="1" x14ac:dyDescent="0.3">
      <c r="B34" s="81" t="s">
        <v>47</v>
      </c>
      <c r="C34" s="82"/>
      <c r="D34" s="133">
        <f>(D21*$C$21+D22*$C$22+D23*$C$23+D24*$C$24+D25*$C$25+D26*$C$26)/(18*12)</f>
        <v>0.24074074074074073</v>
      </c>
      <c r="E34" s="133">
        <f t="shared" ref="E34:Q34" si="15">(E21*$C$21+E22*$C$22+E23*$C$23+E24*$C$24+E25*$C$25+E26*$C$26)/(18*12)</f>
        <v>0.25925925925925924</v>
      </c>
      <c r="F34" s="133">
        <f t="shared" si="15"/>
        <v>0.30555555555555558</v>
      </c>
      <c r="G34" s="133">
        <f t="shared" si="15"/>
        <v>0.25462962962962965</v>
      </c>
      <c r="H34" s="133">
        <f t="shared" si="15"/>
        <v>0.31018518518518517</v>
      </c>
      <c r="I34" s="133">
        <f t="shared" si="15"/>
        <v>0.18518518518518517</v>
      </c>
      <c r="J34" s="133">
        <f t="shared" si="15"/>
        <v>0.22685185185185186</v>
      </c>
      <c r="K34" s="133">
        <f t="shared" si="15"/>
        <v>0.30555555555555558</v>
      </c>
      <c r="L34" s="133">
        <f t="shared" si="15"/>
        <v>0.42592592592592593</v>
      </c>
      <c r="M34" s="133">
        <f t="shared" si="15"/>
        <v>0.14814814814814814</v>
      </c>
      <c r="N34" s="133">
        <f t="shared" si="15"/>
        <v>0.32870370370370372</v>
      </c>
      <c r="O34" s="133">
        <f t="shared" si="15"/>
        <v>0.64351851851851849</v>
      </c>
      <c r="P34" s="133">
        <f t="shared" si="15"/>
        <v>0.84722222222222221</v>
      </c>
      <c r="Q34" s="133">
        <f t="shared" si="15"/>
        <v>0.27777777777777779</v>
      </c>
      <c r="R34" s="133">
        <f>(R21*$C$21+R22*$C$22+R23*$C$23+R24*$C$24+R25*$C$25+R26*$C$26)/(14*12)</f>
        <v>0.32738095238095238</v>
      </c>
    </row>
  </sheetData>
  <mergeCells count="28">
    <mergeCell ref="B33:C33"/>
    <mergeCell ref="B34:C34"/>
    <mergeCell ref="S22:U22"/>
    <mergeCell ref="S23:U23"/>
    <mergeCell ref="S25:T25"/>
    <mergeCell ref="B20:C20"/>
    <mergeCell ref="B21:B23"/>
    <mergeCell ref="B24:B26"/>
    <mergeCell ref="B27:B29"/>
    <mergeCell ref="B30:B32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U1"/>
    <mergeCell ref="B2:C2"/>
    <mergeCell ref="B3:C3"/>
    <mergeCell ref="B4:C4"/>
    <mergeCell ref="B5:C5"/>
    <mergeCell ref="B6:C6"/>
  </mergeCells>
  <pageMargins left="0.23622047244094488" right="0.23622047244094488" top="0.19685039370078741" bottom="0.19685039370078741" header="0.31496062992125984" footer="0.31496062992125984"/>
  <pageSetup paperSize="9" scale="8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2" zoomScaleNormal="100" workbookViewId="0">
      <selection activeCell="Y18" sqref="Y18"/>
    </sheetView>
  </sheetViews>
  <sheetFormatPr defaultRowHeight="18.75" x14ac:dyDescent="0.25"/>
  <cols>
    <col min="1" max="1" width="5.42578125" style="44" customWidth="1"/>
    <col min="2" max="2" width="21.85546875" style="44" customWidth="1"/>
    <col min="3" max="3" width="9.7109375" style="44" customWidth="1"/>
    <col min="4" max="21" width="6.7109375" style="44" customWidth="1"/>
    <col min="22" max="16384" width="9.140625" style="44"/>
  </cols>
  <sheetData>
    <row r="1" spans="1:26" ht="21" thickBot="1" x14ac:dyDescent="0.3">
      <c r="A1" s="54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6" ht="87.75" customHeight="1" thickBot="1" x14ac:dyDescent="0.3">
      <c r="A2" s="45" t="s">
        <v>18</v>
      </c>
      <c r="B2" s="57" t="s">
        <v>17</v>
      </c>
      <c r="C2" s="58"/>
      <c r="D2" s="38" t="s">
        <v>19</v>
      </c>
      <c r="E2" s="31" t="s">
        <v>20</v>
      </c>
      <c r="F2" s="31" t="s">
        <v>23</v>
      </c>
      <c r="G2" s="31" t="s">
        <v>22</v>
      </c>
      <c r="H2" s="31" t="s">
        <v>21</v>
      </c>
      <c r="I2" s="31" t="s">
        <v>24</v>
      </c>
      <c r="J2" s="31" t="s">
        <v>25</v>
      </c>
      <c r="K2" s="31" t="s">
        <v>26</v>
      </c>
      <c r="L2" s="31" t="s">
        <v>28</v>
      </c>
      <c r="M2" s="31" t="s">
        <v>27</v>
      </c>
      <c r="N2" s="31" t="s">
        <v>32</v>
      </c>
      <c r="O2" s="31" t="s">
        <v>31</v>
      </c>
      <c r="P2" s="31" t="s">
        <v>33</v>
      </c>
      <c r="Q2" s="31" t="s">
        <v>29</v>
      </c>
      <c r="R2" s="39" t="s">
        <v>30</v>
      </c>
      <c r="S2" s="40" t="s">
        <v>35</v>
      </c>
      <c r="T2" s="32" t="s">
        <v>45</v>
      </c>
      <c r="U2" s="144" t="s">
        <v>34</v>
      </c>
    </row>
    <row r="3" spans="1:26" ht="19.5" thickBot="1" x14ac:dyDescent="0.3">
      <c r="A3" s="121">
        <v>1</v>
      </c>
      <c r="B3" s="122" t="s">
        <v>0</v>
      </c>
      <c r="C3" s="123"/>
      <c r="D3" s="12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25"/>
      <c r="S3" s="52" t="s">
        <v>43</v>
      </c>
      <c r="T3" s="33">
        <f>(SUM(D3:R3))/15</f>
        <v>0</v>
      </c>
      <c r="U3" s="34"/>
    </row>
    <row r="4" spans="1:26" ht="19.5" thickBot="1" x14ac:dyDescent="0.3">
      <c r="A4" s="20">
        <f>A3+1</f>
        <v>2</v>
      </c>
      <c r="B4" s="59" t="s">
        <v>1</v>
      </c>
      <c r="C4" s="60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53" t="s">
        <v>43</v>
      </c>
      <c r="T4" s="33">
        <f t="shared" ref="T4:T20" si="0">(SUM(D4:R4))/15</f>
        <v>0</v>
      </c>
      <c r="U4" s="35"/>
    </row>
    <row r="5" spans="1:26" x14ac:dyDescent="0.25">
      <c r="A5" s="126">
        <f t="shared" ref="A5:A17" si="1">A4+1</f>
        <v>3</v>
      </c>
      <c r="B5" s="127" t="s">
        <v>2</v>
      </c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91" t="s">
        <v>43</v>
      </c>
      <c r="T5" s="92">
        <f>(SUM(D5:R5))/14</f>
        <v>0</v>
      </c>
      <c r="U5" s="84"/>
    </row>
    <row r="6" spans="1:26" x14ac:dyDescent="0.25">
      <c r="A6" s="98">
        <f>A5+1</f>
        <v>4</v>
      </c>
      <c r="B6" s="94" t="s">
        <v>3</v>
      </c>
      <c r="C6" s="9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5" t="s">
        <v>43</v>
      </c>
      <c r="T6" s="96">
        <f t="shared" si="0"/>
        <v>0</v>
      </c>
      <c r="U6" s="35"/>
    </row>
    <row r="7" spans="1:26" ht="19.5" thickBot="1" x14ac:dyDescent="0.3">
      <c r="A7" s="104">
        <v>5</v>
      </c>
      <c r="B7" s="105" t="s">
        <v>49</v>
      </c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17" t="s">
        <v>44</v>
      </c>
      <c r="T7" s="96">
        <f t="shared" si="0"/>
        <v>0</v>
      </c>
      <c r="U7" s="36"/>
    </row>
    <row r="8" spans="1:26" x14ac:dyDescent="0.25">
      <c r="A8" s="100">
        <f t="shared" si="1"/>
        <v>6</v>
      </c>
      <c r="B8" s="101" t="s">
        <v>4</v>
      </c>
      <c r="C8" s="101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114" t="s">
        <v>43</v>
      </c>
      <c r="T8" s="33">
        <f t="shared" si="0"/>
        <v>0</v>
      </c>
      <c r="U8" s="34"/>
    </row>
    <row r="9" spans="1:26" x14ac:dyDescent="0.25">
      <c r="A9" s="107">
        <f t="shared" si="1"/>
        <v>7</v>
      </c>
      <c r="B9" s="108" t="s">
        <v>5</v>
      </c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6" t="s">
        <v>44</v>
      </c>
      <c r="T9" s="96">
        <f t="shared" si="0"/>
        <v>0</v>
      </c>
      <c r="U9" s="35"/>
    </row>
    <row r="10" spans="1:26" x14ac:dyDescent="0.25">
      <c r="A10" s="102">
        <f t="shared" si="1"/>
        <v>8</v>
      </c>
      <c r="B10" s="97" t="s">
        <v>7</v>
      </c>
      <c r="C10" s="97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115" t="s">
        <v>43</v>
      </c>
      <c r="T10" s="96">
        <f t="shared" si="0"/>
        <v>0</v>
      </c>
      <c r="U10" s="35"/>
    </row>
    <row r="11" spans="1:26" x14ac:dyDescent="0.25">
      <c r="A11" s="107">
        <f t="shared" si="1"/>
        <v>9</v>
      </c>
      <c r="B11" s="108" t="s">
        <v>6</v>
      </c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95" t="s">
        <v>42</v>
      </c>
      <c r="T11" s="96">
        <f t="shared" si="0"/>
        <v>0</v>
      </c>
      <c r="U11" s="35"/>
    </row>
    <row r="12" spans="1:26" ht="19.5" thickBot="1" x14ac:dyDescent="0.3">
      <c r="A12" s="99">
        <f t="shared" si="1"/>
        <v>10</v>
      </c>
      <c r="B12" s="103" t="s">
        <v>8</v>
      </c>
      <c r="C12" s="103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17" t="s">
        <v>44</v>
      </c>
      <c r="T12" s="120">
        <f t="shared" si="0"/>
        <v>0</v>
      </c>
      <c r="U12" s="36"/>
      <c r="Z12" s="155"/>
    </row>
    <row r="13" spans="1:26" x14ac:dyDescent="0.25">
      <c r="A13" s="110">
        <f t="shared" si="1"/>
        <v>11</v>
      </c>
      <c r="B13" s="111" t="s">
        <v>9</v>
      </c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4" t="s">
        <v>43</v>
      </c>
      <c r="T13" s="33">
        <f>(SUM(D13:R13))/14</f>
        <v>0</v>
      </c>
      <c r="U13" s="34"/>
    </row>
    <row r="14" spans="1:26" x14ac:dyDescent="0.25">
      <c r="A14" s="102">
        <f>A13+1</f>
        <v>12</v>
      </c>
      <c r="B14" s="97" t="s">
        <v>10</v>
      </c>
      <c r="C14" s="97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115" t="s">
        <v>43</v>
      </c>
      <c r="T14" s="96">
        <f>(SUM(D14:R14))/14</f>
        <v>0</v>
      </c>
      <c r="U14" s="35"/>
    </row>
    <row r="15" spans="1:26" x14ac:dyDescent="0.25">
      <c r="A15" s="107">
        <f t="shared" si="1"/>
        <v>13</v>
      </c>
      <c r="B15" s="108" t="s">
        <v>11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6" t="s">
        <v>44</v>
      </c>
      <c r="T15" s="96">
        <f t="shared" si="0"/>
        <v>0</v>
      </c>
      <c r="U15" s="35"/>
    </row>
    <row r="16" spans="1:26" x14ac:dyDescent="0.25">
      <c r="A16" s="102">
        <f t="shared" si="1"/>
        <v>14</v>
      </c>
      <c r="B16" s="97" t="s">
        <v>12</v>
      </c>
      <c r="C16" s="97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5" t="s">
        <v>42</v>
      </c>
      <c r="T16" s="96">
        <f t="shared" si="0"/>
        <v>0</v>
      </c>
      <c r="U16" s="35"/>
    </row>
    <row r="17" spans="1:21" ht="19.5" thickBot="1" x14ac:dyDescent="0.3">
      <c r="A17" s="104">
        <f t="shared" si="1"/>
        <v>15</v>
      </c>
      <c r="B17" s="113" t="s">
        <v>13</v>
      </c>
      <c r="C17" s="113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17" t="s">
        <v>44</v>
      </c>
      <c r="T17" s="120">
        <f t="shared" si="0"/>
        <v>0</v>
      </c>
      <c r="U17" s="36"/>
    </row>
    <row r="18" spans="1:21" x14ac:dyDescent="0.25">
      <c r="A18" s="100">
        <f>A17+1</f>
        <v>16</v>
      </c>
      <c r="B18" s="101" t="s">
        <v>14</v>
      </c>
      <c r="C18" s="101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18" t="s">
        <v>42</v>
      </c>
      <c r="T18" s="33">
        <f>(SUM(D18:R18))/14</f>
        <v>0</v>
      </c>
      <c r="U18" s="34"/>
    </row>
    <row r="19" spans="1:21" x14ac:dyDescent="0.25">
      <c r="A19" s="107">
        <v>17</v>
      </c>
      <c r="B19" s="108" t="s">
        <v>15</v>
      </c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5" t="s">
        <v>43</v>
      </c>
      <c r="T19" s="96">
        <f t="shared" si="0"/>
        <v>0</v>
      </c>
      <c r="U19" s="35"/>
    </row>
    <row r="20" spans="1:21" ht="19.5" thickBot="1" x14ac:dyDescent="0.3">
      <c r="A20" s="99">
        <v>18</v>
      </c>
      <c r="B20" s="103" t="s">
        <v>16</v>
      </c>
      <c r="C20" s="103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119" t="s">
        <v>43</v>
      </c>
      <c r="T20" s="120">
        <f t="shared" si="0"/>
        <v>0</v>
      </c>
      <c r="U20" s="36"/>
    </row>
    <row r="21" spans="1:21" x14ac:dyDescent="0.25">
      <c r="B21" s="93" t="s">
        <v>36</v>
      </c>
      <c r="C21" s="25">
        <v>12</v>
      </c>
      <c r="D21" s="15">
        <f>COUNTIF($D$3:$D$20,$C$21)</f>
        <v>0</v>
      </c>
      <c r="E21" s="15">
        <f t="shared" ref="E21:R21" si="2">COUNTIF($D$3:$D$20,$C$21)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 t="shared" si="2"/>
        <v>0</v>
      </c>
      <c r="Q21" s="15">
        <f t="shared" si="2"/>
        <v>0</v>
      </c>
      <c r="R21" s="15">
        <f t="shared" si="2"/>
        <v>0</v>
      </c>
      <c r="S21" s="147"/>
      <c r="T21" s="148">
        <f>SUM(T3:T20)/18</f>
        <v>0</v>
      </c>
      <c r="U21" s="149"/>
    </row>
    <row r="22" spans="1:21" x14ac:dyDescent="0.25">
      <c r="B22" s="66"/>
      <c r="C22" s="23">
        <v>11</v>
      </c>
      <c r="D22" s="15">
        <f>COUNTIF(D3:D20,$C$22)</f>
        <v>0</v>
      </c>
      <c r="E22" s="15">
        <f t="shared" ref="E22:R22" si="3">COUNTIF(E3:E20,$C$22)</f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  <c r="P22" s="15">
        <f t="shared" si="3"/>
        <v>0</v>
      </c>
      <c r="Q22" s="15">
        <f t="shared" si="3"/>
        <v>0</v>
      </c>
      <c r="R22" s="15">
        <f t="shared" si="3"/>
        <v>0</v>
      </c>
      <c r="S22" s="146" t="s">
        <v>51</v>
      </c>
      <c r="T22" s="150"/>
      <c r="U22" s="151"/>
    </row>
    <row r="23" spans="1:21" ht="19.5" thickBot="1" x14ac:dyDescent="0.3">
      <c r="B23" s="67"/>
      <c r="C23" s="24">
        <v>10</v>
      </c>
      <c r="D23" s="15">
        <f>COUNTIF(D3:D20,$C$23)</f>
        <v>0</v>
      </c>
      <c r="E23" s="15">
        <f t="shared" ref="E23:R23" si="4">COUNTIF(E3:E20,$C$23)</f>
        <v>0</v>
      </c>
      <c r="F23" s="15">
        <f t="shared" si="4"/>
        <v>0</v>
      </c>
      <c r="G23" s="15">
        <f t="shared" si="4"/>
        <v>0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15">
        <f t="shared" si="4"/>
        <v>0</v>
      </c>
      <c r="Q23" s="15">
        <f t="shared" si="4"/>
        <v>0</v>
      </c>
      <c r="R23" s="15">
        <f t="shared" si="4"/>
        <v>0</v>
      </c>
      <c r="S23" s="152" t="s">
        <v>52</v>
      </c>
      <c r="T23" s="153"/>
      <c r="U23" s="154"/>
    </row>
    <row r="24" spans="1:21" x14ac:dyDescent="0.25">
      <c r="B24" s="68" t="s">
        <v>37</v>
      </c>
      <c r="C24" s="22">
        <v>9</v>
      </c>
      <c r="D24" s="15">
        <f>COUNTIF(D3:D20,$C$24)</f>
        <v>0</v>
      </c>
      <c r="E24" s="15">
        <f t="shared" ref="E24:R24" si="5">COUNTIF(E3:E20,$C$24)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15">
        <f t="shared" si="5"/>
        <v>0</v>
      </c>
      <c r="P24" s="15">
        <f t="shared" si="5"/>
        <v>0</v>
      </c>
      <c r="Q24" s="15">
        <f t="shared" si="5"/>
        <v>0</v>
      </c>
      <c r="R24" s="15">
        <f t="shared" si="5"/>
        <v>0</v>
      </c>
    </row>
    <row r="25" spans="1:21" x14ac:dyDescent="0.25">
      <c r="B25" s="69"/>
      <c r="C25" s="23">
        <v>8</v>
      </c>
      <c r="D25" s="15">
        <f>COUNTIF(D7:D24,$C$25)</f>
        <v>0</v>
      </c>
      <c r="E25" s="15">
        <f t="shared" ref="E25:R25" si="6">COUNTIF(E7:E24,$C$25)</f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77" t="s">
        <v>40</v>
      </c>
      <c r="T25" s="78"/>
      <c r="U25" s="43"/>
    </row>
    <row r="26" spans="1:21" ht="19.5" thickBot="1" x14ac:dyDescent="0.3">
      <c r="B26" s="70"/>
      <c r="C26" s="24">
        <v>7</v>
      </c>
      <c r="D26" s="15">
        <f>COUNTIF(D3:D20,$C$26)</f>
        <v>0</v>
      </c>
      <c r="E26" s="15">
        <f t="shared" ref="E26:R26" si="7">COUNTIF(E3:E20,$C$26)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43"/>
      <c r="T26" s="27" t="s">
        <v>41</v>
      </c>
      <c r="U26" s="27"/>
    </row>
    <row r="27" spans="1:21" x14ac:dyDescent="0.25">
      <c r="B27" s="71" t="s">
        <v>38</v>
      </c>
      <c r="C27" s="22">
        <v>6</v>
      </c>
      <c r="D27" s="15">
        <f>COUNTIF(D3:D20,$C$27)</f>
        <v>0</v>
      </c>
      <c r="E27" s="15">
        <f t="shared" ref="E27:R27" si="8">COUNTIF(E3:E20,$C$27)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8"/>
        <v>0</v>
      </c>
      <c r="O27" s="15">
        <f t="shared" si="8"/>
        <v>0</v>
      </c>
      <c r="P27" s="15">
        <f t="shared" si="8"/>
        <v>0</v>
      </c>
      <c r="Q27" s="15">
        <f t="shared" si="8"/>
        <v>0</v>
      </c>
      <c r="R27" s="15">
        <f t="shared" si="8"/>
        <v>0</v>
      </c>
      <c r="S27" s="43"/>
      <c r="T27" s="28" t="s">
        <v>42</v>
      </c>
      <c r="U27" s="28"/>
    </row>
    <row r="28" spans="1:21" x14ac:dyDescent="0.25">
      <c r="B28" s="72"/>
      <c r="C28" s="23">
        <v>5</v>
      </c>
      <c r="D28" s="15">
        <f>COUNTIF(D3:D20,$C$28)</f>
        <v>0</v>
      </c>
      <c r="E28" s="15">
        <f t="shared" ref="E28:R28" si="9">COUNTIF(E3:E20,$C$28)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0</v>
      </c>
      <c r="Q28" s="15">
        <f t="shared" si="9"/>
        <v>0</v>
      </c>
      <c r="R28" s="15">
        <f t="shared" si="9"/>
        <v>0</v>
      </c>
      <c r="S28" s="43"/>
      <c r="T28" s="29" t="s">
        <v>43</v>
      </c>
      <c r="U28" s="29"/>
    </row>
    <row r="29" spans="1:21" ht="18.75" customHeight="1" thickBot="1" x14ac:dyDescent="0.3">
      <c r="B29" s="73"/>
      <c r="C29" s="24">
        <v>4</v>
      </c>
      <c r="D29" s="15">
        <f>COUNTIF(D3:D20,$C$29)</f>
        <v>0</v>
      </c>
      <c r="E29" s="15">
        <f t="shared" ref="E29:R29" si="10">COUNTIF(E3:E20,$C$29)</f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0"/>
        <v>0</v>
      </c>
      <c r="O29" s="15">
        <f t="shared" si="10"/>
        <v>0</v>
      </c>
      <c r="P29" s="15">
        <f t="shared" si="10"/>
        <v>0</v>
      </c>
      <c r="Q29" s="15">
        <f t="shared" si="10"/>
        <v>0</v>
      </c>
      <c r="R29" s="15">
        <f t="shared" si="10"/>
        <v>0</v>
      </c>
      <c r="S29" s="43"/>
      <c r="T29" s="30" t="s">
        <v>44</v>
      </c>
      <c r="U29" s="30"/>
    </row>
    <row r="30" spans="1:21" x14ac:dyDescent="0.25">
      <c r="B30" s="74" t="s">
        <v>39</v>
      </c>
      <c r="C30" s="25">
        <v>3</v>
      </c>
      <c r="D30" s="15">
        <f>COUNTIF(D3:D20,$C$30)</f>
        <v>0</v>
      </c>
      <c r="E30" s="15">
        <f t="shared" ref="E30:R30" si="11">COUNTIF(E3:E20,$C$30)</f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11"/>
        <v>0</v>
      </c>
      <c r="O30" s="15">
        <f t="shared" si="11"/>
        <v>0</v>
      </c>
      <c r="P30" s="15">
        <f t="shared" si="11"/>
        <v>0</v>
      </c>
      <c r="Q30" s="15">
        <f t="shared" si="11"/>
        <v>0</v>
      </c>
      <c r="R30" s="15">
        <f t="shared" si="11"/>
        <v>0</v>
      </c>
    </row>
    <row r="31" spans="1:21" x14ac:dyDescent="0.25">
      <c r="B31" s="75"/>
      <c r="C31" s="23">
        <v>2</v>
      </c>
      <c r="D31" s="15">
        <f>COUNTIF(D3:D20,$C$31)</f>
        <v>0</v>
      </c>
      <c r="E31" s="15">
        <f t="shared" ref="E31:R31" si="12">COUNTIF(E3:E20,$C$31)</f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5">
        <f t="shared" si="12"/>
        <v>0</v>
      </c>
      <c r="Q31" s="15">
        <f t="shared" si="12"/>
        <v>0</v>
      </c>
      <c r="R31" s="15">
        <f t="shared" si="12"/>
        <v>0</v>
      </c>
    </row>
    <row r="32" spans="1:21" ht="19.5" thickBot="1" x14ac:dyDescent="0.3">
      <c r="B32" s="76"/>
      <c r="C32" s="24">
        <v>1</v>
      </c>
      <c r="D32" s="15">
        <f>COUNTIF(D3:D20,$C$32)</f>
        <v>0</v>
      </c>
      <c r="E32" s="15">
        <f t="shared" ref="E32:R32" si="13">COUNTIF(E3:E20,$C$32)</f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0</v>
      </c>
      <c r="K32" s="15">
        <f t="shared" si="13"/>
        <v>0</v>
      </c>
      <c r="L32" s="15">
        <f t="shared" si="13"/>
        <v>0</v>
      </c>
      <c r="M32" s="15">
        <f t="shared" si="13"/>
        <v>0</v>
      </c>
      <c r="N32" s="15">
        <f t="shared" si="13"/>
        <v>0</v>
      </c>
      <c r="O32" s="15">
        <f t="shared" si="13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</row>
    <row r="33" spans="2:18" ht="19.5" thickBot="1" x14ac:dyDescent="0.3">
      <c r="B33" s="79" t="s">
        <v>46</v>
      </c>
      <c r="C33" s="80"/>
      <c r="D33" s="132">
        <f>(D21*$C$21+D22*$C$22+D23*$C$23+D24*$C$24+D25*$C$25+D26*$C$26+D27*$C$27+D28*$C$28+D29*$C$29+D30*$C$30+D31*$C$31+D32*$C$32)/(18*12)</f>
        <v>0</v>
      </c>
      <c r="E33" s="132">
        <f t="shared" ref="E33:Q33" si="14">(E21*$C$21+E22*$C$22+E23*$C$23+E24*$C$24+E25*$C$25+E26*$C$26+E27*$C$27+E28*$C$28+E29*$C$29+E30*$C$30+E31*$C$31+E32*$C$32)/(18*12)</f>
        <v>0</v>
      </c>
      <c r="F33" s="132">
        <f t="shared" si="14"/>
        <v>0</v>
      </c>
      <c r="G33" s="132">
        <f t="shared" si="14"/>
        <v>0</v>
      </c>
      <c r="H33" s="132">
        <f t="shared" si="14"/>
        <v>0</v>
      </c>
      <c r="I33" s="132">
        <f t="shared" si="14"/>
        <v>0</v>
      </c>
      <c r="J33" s="132">
        <f t="shared" si="14"/>
        <v>0</v>
      </c>
      <c r="K33" s="132">
        <f t="shared" si="14"/>
        <v>0</v>
      </c>
      <c r="L33" s="132">
        <f t="shared" si="14"/>
        <v>0</v>
      </c>
      <c r="M33" s="132">
        <f t="shared" si="14"/>
        <v>0</v>
      </c>
      <c r="N33" s="132">
        <f t="shared" si="14"/>
        <v>0</v>
      </c>
      <c r="O33" s="132">
        <f t="shared" si="14"/>
        <v>0</v>
      </c>
      <c r="P33" s="132">
        <f t="shared" si="14"/>
        <v>0</v>
      </c>
      <c r="Q33" s="132">
        <f t="shared" si="14"/>
        <v>0</v>
      </c>
      <c r="R33" s="132">
        <f>(R21*$C$21+R22*$C$22+R23*$C$23+R24*$C$24+R25*$C$25+R26*$C$26+R27*$C$27+R28*$C$28+R29*$C$29+R30*$C$30+R31*$C$31+R32*$C$32)/(14*12)</f>
        <v>0</v>
      </c>
    </row>
    <row r="34" spans="2:18" ht="19.5" thickBot="1" x14ac:dyDescent="0.3">
      <c r="B34" s="81" t="s">
        <v>47</v>
      </c>
      <c r="C34" s="82"/>
      <c r="D34" s="133">
        <f>(D21*$C$21+D22*$C$22+D23*$C$23+D24*$C$24+D25*$C$25+D26*$C$26)/(18*12)</f>
        <v>0</v>
      </c>
      <c r="E34" s="133">
        <f t="shared" ref="E34:Q34" si="15">(E21*$C$21+E22*$C$22+E23*$C$23+E24*$C$24+E25*$C$25+E26*$C$26)/(18*12)</f>
        <v>0</v>
      </c>
      <c r="F34" s="133">
        <f t="shared" si="15"/>
        <v>0</v>
      </c>
      <c r="G34" s="133">
        <f t="shared" si="15"/>
        <v>0</v>
      </c>
      <c r="H34" s="133">
        <f t="shared" si="15"/>
        <v>0</v>
      </c>
      <c r="I34" s="133">
        <f t="shared" si="15"/>
        <v>0</v>
      </c>
      <c r="J34" s="133">
        <f t="shared" si="15"/>
        <v>0</v>
      </c>
      <c r="K34" s="133">
        <f t="shared" si="15"/>
        <v>0</v>
      </c>
      <c r="L34" s="133">
        <f t="shared" si="15"/>
        <v>0</v>
      </c>
      <c r="M34" s="133">
        <f t="shared" si="15"/>
        <v>0</v>
      </c>
      <c r="N34" s="133">
        <f t="shared" si="15"/>
        <v>0</v>
      </c>
      <c r="O34" s="133">
        <f t="shared" si="15"/>
        <v>0</v>
      </c>
      <c r="P34" s="133">
        <f t="shared" si="15"/>
        <v>0</v>
      </c>
      <c r="Q34" s="133">
        <f t="shared" si="15"/>
        <v>0</v>
      </c>
      <c r="R34" s="133">
        <f>(R21*$C$21+R22*$C$22+R23*$C$23+R24*$C$24+R25*$C$25+R26*$C$26)/(14*12)</f>
        <v>0</v>
      </c>
    </row>
  </sheetData>
  <mergeCells count="28">
    <mergeCell ref="B27:B29"/>
    <mergeCell ref="B30:B32"/>
    <mergeCell ref="B33:C33"/>
    <mergeCell ref="B34:C34"/>
    <mergeCell ref="B20:C20"/>
    <mergeCell ref="B21:B23"/>
    <mergeCell ref="S22:U22"/>
    <mergeCell ref="S23:U23"/>
    <mergeCell ref="B24:B26"/>
    <mergeCell ref="S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U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Наська</dc:creator>
  <cp:lastModifiedBy>Анастасия</cp:lastModifiedBy>
  <cp:lastPrinted>2012-08-03T19:44:49Z</cp:lastPrinted>
  <dcterms:created xsi:type="dcterms:W3CDTF">2011-12-04T14:46:41Z</dcterms:created>
  <dcterms:modified xsi:type="dcterms:W3CDTF">2012-08-03T19:51:55Z</dcterms:modified>
</cp:coreProperties>
</file>